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9440" windowHeight="6510" activeTab="1"/>
  </bookViews>
  <sheets>
    <sheet name="Село" sheetId="1" r:id="rId1"/>
    <sheet name="Город" sheetId="2" r:id="rId2"/>
    <sheet name="Лист1" sheetId="4" r:id="rId3"/>
  </sheets>
  <definedNames>
    <definedName name="_xlnm._FilterDatabase" localSheetId="1" hidden="1">Город!$A$1:$AY$1000</definedName>
    <definedName name="_xlnm._FilterDatabase" localSheetId="0" hidden="1">Село!$A$1:$W$646</definedName>
  </definedNames>
  <calcPr calcId="144525"/>
</workbook>
</file>

<file path=xl/calcChain.xml><?xml version="1.0" encoding="utf-8"?>
<calcChain xmlns="http://schemas.openxmlformats.org/spreadsheetml/2006/main">
  <c r="AW3" i="1" l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W580" i="1"/>
  <c r="AW581" i="1"/>
  <c r="AW582" i="1"/>
  <c r="AW583" i="1"/>
  <c r="AW584" i="1"/>
  <c r="AW585" i="1"/>
  <c r="AW586" i="1"/>
  <c r="AW587" i="1"/>
  <c r="AW588" i="1"/>
  <c r="AW589" i="1"/>
  <c r="AW590" i="1"/>
  <c r="AW591" i="1"/>
  <c r="AW592" i="1"/>
  <c r="AW593" i="1"/>
  <c r="AW594" i="1"/>
  <c r="AW595" i="1"/>
  <c r="AW596" i="1"/>
  <c r="AW597" i="1"/>
  <c r="AW598" i="1"/>
  <c r="AW599" i="1"/>
  <c r="AW600" i="1"/>
  <c r="AW601" i="1"/>
  <c r="AW602" i="1"/>
  <c r="AW603" i="1"/>
  <c r="AW604" i="1"/>
  <c r="AW605" i="1"/>
  <c r="AW606" i="1"/>
  <c r="AW607" i="1"/>
  <c r="AW608" i="1"/>
  <c r="AW609" i="1"/>
  <c r="AW610" i="1"/>
  <c r="AW611" i="1"/>
  <c r="AW612" i="1"/>
  <c r="AW613" i="1"/>
  <c r="AW614" i="1"/>
  <c r="AW615" i="1"/>
  <c r="AW616" i="1"/>
  <c r="AW617" i="1"/>
  <c r="AW618" i="1"/>
  <c r="AW619" i="1"/>
  <c r="AW620" i="1"/>
  <c r="AW621" i="1"/>
  <c r="AW622" i="1"/>
  <c r="AW623" i="1"/>
  <c r="AW624" i="1"/>
  <c r="AW625" i="1"/>
  <c r="AW626" i="1"/>
  <c r="AW627" i="1"/>
  <c r="AW628" i="1"/>
  <c r="AW629" i="1"/>
  <c r="AW630" i="1"/>
  <c r="AW631" i="1"/>
  <c r="AW632" i="1"/>
  <c r="AW633" i="1"/>
  <c r="AW634" i="1"/>
  <c r="AW635" i="1"/>
  <c r="AW636" i="1"/>
  <c r="AW637" i="1"/>
  <c r="AW638" i="1"/>
  <c r="AW639" i="1"/>
  <c r="AW640" i="1"/>
  <c r="AW641" i="1"/>
  <c r="AW642" i="1"/>
  <c r="AW643" i="1"/>
  <c r="AW644" i="1"/>
  <c r="AW645" i="1"/>
  <c r="AW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2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L3" i="1"/>
  <c r="AM3" i="1"/>
  <c r="AN3" i="1"/>
  <c r="AO3" i="1"/>
  <c r="AP3" i="1"/>
  <c r="AQ3" i="1"/>
  <c r="AR3" i="1"/>
  <c r="AS3" i="1"/>
  <c r="AT3" i="1"/>
  <c r="AU3" i="1"/>
  <c r="AV3" i="1"/>
  <c r="AX3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L4" i="1"/>
  <c r="AM4" i="1"/>
  <c r="AN4" i="1"/>
  <c r="AO4" i="1"/>
  <c r="AP4" i="1"/>
  <c r="AQ4" i="1"/>
  <c r="AR4" i="1"/>
  <c r="AS4" i="1"/>
  <c r="AT4" i="1"/>
  <c r="AU4" i="1"/>
  <c r="AV4" i="1"/>
  <c r="AX4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L5" i="1"/>
  <c r="AM5" i="1"/>
  <c r="AN5" i="1"/>
  <c r="AO5" i="1"/>
  <c r="AP5" i="1"/>
  <c r="AQ5" i="1"/>
  <c r="AR5" i="1"/>
  <c r="AS5" i="1"/>
  <c r="AT5" i="1"/>
  <c r="AU5" i="1"/>
  <c r="AV5" i="1"/>
  <c r="AX5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L6" i="1"/>
  <c r="AM6" i="1"/>
  <c r="AN6" i="1"/>
  <c r="AO6" i="1"/>
  <c r="AP6" i="1"/>
  <c r="AQ6" i="1"/>
  <c r="AR6" i="1"/>
  <c r="AS6" i="1"/>
  <c r="AT6" i="1"/>
  <c r="AU6" i="1"/>
  <c r="AV6" i="1"/>
  <c r="AX6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L7" i="1"/>
  <c r="AM7" i="1"/>
  <c r="AN7" i="1"/>
  <c r="AO7" i="1"/>
  <c r="AP7" i="1"/>
  <c r="AQ7" i="1"/>
  <c r="AR7" i="1"/>
  <c r="AS7" i="1"/>
  <c r="AT7" i="1"/>
  <c r="AU7" i="1"/>
  <c r="AV7" i="1"/>
  <c r="AX7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L8" i="1"/>
  <c r="AM8" i="1"/>
  <c r="AN8" i="1"/>
  <c r="AO8" i="1"/>
  <c r="AP8" i="1"/>
  <c r="AQ8" i="1"/>
  <c r="AR8" i="1"/>
  <c r="AS8" i="1"/>
  <c r="AT8" i="1"/>
  <c r="AU8" i="1"/>
  <c r="AV8" i="1"/>
  <c r="AX8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L9" i="1"/>
  <c r="AM9" i="1"/>
  <c r="AN9" i="1"/>
  <c r="AO9" i="1"/>
  <c r="AP9" i="1"/>
  <c r="AQ9" i="1"/>
  <c r="AR9" i="1"/>
  <c r="AS9" i="1"/>
  <c r="AT9" i="1"/>
  <c r="AU9" i="1"/>
  <c r="AV9" i="1"/>
  <c r="AX9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L10" i="1"/>
  <c r="AM10" i="1"/>
  <c r="AN10" i="1"/>
  <c r="AO10" i="1"/>
  <c r="AP10" i="1"/>
  <c r="AQ10" i="1"/>
  <c r="AR10" i="1"/>
  <c r="AS10" i="1"/>
  <c r="AT10" i="1"/>
  <c r="AU10" i="1"/>
  <c r="AV10" i="1"/>
  <c r="AX10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Q11" i="1"/>
  <c r="AR11" i="1"/>
  <c r="AS11" i="1"/>
  <c r="AT11" i="1"/>
  <c r="AU11" i="1"/>
  <c r="AV11" i="1"/>
  <c r="AX11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L12" i="1"/>
  <c r="AM12" i="1"/>
  <c r="AN12" i="1"/>
  <c r="AO12" i="1"/>
  <c r="AP12" i="1"/>
  <c r="AQ12" i="1"/>
  <c r="AR12" i="1"/>
  <c r="AS12" i="1"/>
  <c r="AT12" i="1"/>
  <c r="AU12" i="1"/>
  <c r="AV12" i="1"/>
  <c r="AX12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L13" i="1"/>
  <c r="AM13" i="1"/>
  <c r="AN13" i="1"/>
  <c r="AO13" i="1"/>
  <c r="AP13" i="1"/>
  <c r="AQ13" i="1"/>
  <c r="AR13" i="1"/>
  <c r="AS13" i="1"/>
  <c r="AT13" i="1"/>
  <c r="AU13" i="1"/>
  <c r="AV13" i="1"/>
  <c r="AX13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L14" i="1"/>
  <c r="AM14" i="1"/>
  <c r="AN14" i="1"/>
  <c r="AO14" i="1"/>
  <c r="AP14" i="1"/>
  <c r="AQ14" i="1"/>
  <c r="AR14" i="1"/>
  <c r="AS14" i="1"/>
  <c r="AT14" i="1"/>
  <c r="AU14" i="1"/>
  <c r="AV14" i="1"/>
  <c r="AX14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L15" i="1"/>
  <c r="AM15" i="1"/>
  <c r="AN15" i="1"/>
  <c r="AO15" i="1"/>
  <c r="AP15" i="1"/>
  <c r="AQ15" i="1"/>
  <c r="AR15" i="1"/>
  <c r="AS15" i="1"/>
  <c r="AT15" i="1"/>
  <c r="AU15" i="1"/>
  <c r="AV15" i="1"/>
  <c r="AX15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L16" i="1"/>
  <c r="AM16" i="1"/>
  <c r="AN16" i="1"/>
  <c r="AO16" i="1"/>
  <c r="AP16" i="1"/>
  <c r="AQ16" i="1"/>
  <c r="AR16" i="1"/>
  <c r="AS16" i="1"/>
  <c r="AT16" i="1"/>
  <c r="AU16" i="1"/>
  <c r="AV16" i="1"/>
  <c r="AX16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L17" i="1"/>
  <c r="AM17" i="1"/>
  <c r="AN17" i="1"/>
  <c r="AO17" i="1"/>
  <c r="AP17" i="1"/>
  <c r="AQ17" i="1"/>
  <c r="AR17" i="1"/>
  <c r="AS17" i="1"/>
  <c r="AT17" i="1"/>
  <c r="AU17" i="1"/>
  <c r="AV17" i="1"/>
  <c r="AX17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L18" i="1"/>
  <c r="AM18" i="1"/>
  <c r="AN18" i="1"/>
  <c r="AO18" i="1"/>
  <c r="AP18" i="1"/>
  <c r="AQ18" i="1"/>
  <c r="AR18" i="1"/>
  <c r="AS18" i="1"/>
  <c r="AT18" i="1"/>
  <c r="AU18" i="1"/>
  <c r="AV18" i="1"/>
  <c r="AX18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L20" i="1"/>
  <c r="AM20" i="1"/>
  <c r="AN20" i="1"/>
  <c r="AO20" i="1"/>
  <c r="AP20" i="1"/>
  <c r="AQ20" i="1"/>
  <c r="AR20" i="1"/>
  <c r="AS20" i="1"/>
  <c r="AT20" i="1"/>
  <c r="AU20" i="1"/>
  <c r="AV20" i="1"/>
  <c r="AX20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L21" i="1"/>
  <c r="AM21" i="1"/>
  <c r="AN21" i="1"/>
  <c r="AO21" i="1"/>
  <c r="AP21" i="1"/>
  <c r="AQ21" i="1"/>
  <c r="AR21" i="1"/>
  <c r="AS21" i="1"/>
  <c r="AT21" i="1"/>
  <c r="AU21" i="1"/>
  <c r="AV21" i="1"/>
  <c r="AX21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L22" i="1"/>
  <c r="AM22" i="1"/>
  <c r="AN22" i="1"/>
  <c r="AO22" i="1"/>
  <c r="AP22" i="1"/>
  <c r="AQ22" i="1"/>
  <c r="AR22" i="1"/>
  <c r="AS22" i="1"/>
  <c r="AT22" i="1"/>
  <c r="AU22" i="1"/>
  <c r="AV22" i="1"/>
  <c r="AX22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L23" i="1"/>
  <c r="AM23" i="1"/>
  <c r="AN23" i="1"/>
  <c r="AO23" i="1"/>
  <c r="AP23" i="1"/>
  <c r="AQ23" i="1"/>
  <c r="AR23" i="1"/>
  <c r="AS23" i="1"/>
  <c r="AT23" i="1"/>
  <c r="AU23" i="1"/>
  <c r="AV23" i="1"/>
  <c r="AX23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L24" i="1"/>
  <c r="AM24" i="1"/>
  <c r="AN24" i="1"/>
  <c r="AO24" i="1"/>
  <c r="AP24" i="1"/>
  <c r="AQ24" i="1"/>
  <c r="AR24" i="1"/>
  <c r="AS24" i="1"/>
  <c r="AT24" i="1"/>
  <c r="AU24" i="1"/>
  <c r="AV24" i="1"/>
  <c r="AX24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L25" i="1"/>
  <c r="AM25" i="1"/>
  <c r="AN25" i="1"/>
  <c r="AO25" i="1"/>
  <c r="AP25" i="1"/>
  <c r="AQ25" i="1"/>
  <c r="AR25" i="1"/>
  <c r="AS25" i="1"/>
  <c r="AT25" i="1"/>
  <c r="AU25" i="1"/>
  <c r="AV25" i="1"/>
  <c r="AX25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L26" i="1"/>
  <c r="AM26" i="1"/>
  <c r="AN26" i="1"/>
  <c r="AO26" i="1"/>
  <c r="AP26" i="1"/>
  <c r="AQ26" i="1"/>
  <c r="AR26" i="1"/>
  <c r="AS26" i="1"/>
  <c r="AT26" i="1"/>
  <c r="AU26" i="1"/>
  <c r="AV26" i="1"/>
  <c r="AX26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L27" i="1"/>
  <c r="AM27" i="1"/>
  <c r="AN27" i="1"/>
  <c r="AO27" i="1"/>
  <c r="AP27" i="1"/>
  <c r="AQ27" i="1"/>
  <c r="AR27" i="1"/>
  <c r="AS27" i="1"/>
  <c r="AT27" i="1"/>
  <c r="AU27" i="1"/>
  <c r="AV27" i="1"/>
  <c r="AX27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L28" i="1"/>
  <c r="AM28" i="1"/>
  <c r="AN28" i="1"/>
  <c r="AO28" i="1"/>
  <c r="AP28" i="1"/>
  <c r="AQ28" i="1"/>
  <c r="AR28" i="1"/>
  <c r="AS28" i="1"/>
  <c r="AT28" i="1"/>
  <c r="AU28" i="1"/>
  <c r="AV28" i="1"/>
  <c r="AX28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Q29" i="1"/>
  <c r="AR29" i="1"/>
  <c r="AS29" i="1"/>
  <c r="AT29" i="1"/>
  <c r="AU29" i="1"/>
  <c r="AV29" i="1"/>
  <c r="AX29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L30" i="1"/>
  <c r="AM30" i="1"/>
  <c r="AN30" i="1"/>
  <c r="AO30" i="1"/>
  <c r="AP30" i="1"/>
  <c r="AQ30" i="1"/>
  <c r="AR30" i="1"/>
  <c r="AS30" i="1"/>
  <c r="AT30" i="1"/>
  <c r="AU30" i="1"/>
  <c r="AV30" i="1"/>
  <c r="AX30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L31" i="1"/>
  <c r="AM31" i="1"/>
  <c r="AN31" i="1"/>
  <c r="AO31" i="1"/>
  <c r="AP31" i="1"/>
  <c r="AQ31" i="1"/>
  <c r="AR31" i="1"/>
  <c r="AS31" i="1"/>
  <c r="AT31" i="1"/>
  <c r="AU31" i="1"/>
  <c r="AV31" i="1"/>
  <c r="AX31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L32" i="1"/>
  <c r="AM32" i="1"/>
  <c r="AN32" i="1"/>
  <c r="AO32" i="1"/>
  <c r="AP32" i="1"/>
  <c r="AQ32" i="1"/>
  <c r="AR32" i="1"/>
  <c r="AS32" i="1"/>
  <c r="AT32" i="1"/>
  <c r="AU32" i="1"/>
  <c r="AV32" i="1"/>
  <c r="AX32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Q33" i="1"/>
  <c r="AR33" i="1"/>
  <c r="AS33" i="1"/>
  <c r="AT33" i="1"/>
  <c r="AU33" i="1"/>
  <c r="AV33" i="1"/>
  <c r="AX33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L34" i="1"/>
  <c r="AM34" i="1"/>
  <c r="AN34" i="1"/>
  <c r="AO34" i="1"/>
  <c r="AP34" i="1"/>
  <c r="AQ34" i="1"/>
  <c r="AR34" i="1"/>
  <c r="AS34" i="1"/>
  <c r="AT34" i="1"/>
  <c r="AU34" i="1"/>
  <c r="AV34" i="1"/>
  <c r="AX34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L35" i="1"/>
  <c r="AM35" i="1"/>
  <c r="AN35" i="1"/>
  <c r="AO35" i="1"/>
  <c r="AP35" i="1"/>
  <c r="AQ35" i="1"/>
  <c r="AR35" i="1"/>
  <c r="AS35" i="1"/>
  <c r="AT35" i="1"/>
  <c r="AU35" i="1"/>
  <c r="AV35" i="1"/>
  <c r="AX35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L36" i="1"/>
  <c r="AM36" i="1"/>
  <c r="AN36" i="1"/>
  <c r="AO36" i="1"/>
  <c r="AP36" i="1"/>
  <c r="AQ36" i="1"/>
  <c r="AR36" i="1"/>
  <c r="AS36" i="1"/>
  <c r="AT36" i="1"/>
  <c r="AU36" i="1"/>
  <c r="AV36" i="1"/>
  <c r="AX36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L37" i="1"/>
  <c r="AM37" i="1"/>
  <c r="AN37" i="1"/>
  <c r="AO37" i="1"/>
  <c r="AP37" i="1"/>
  <c r="AQ37" i="1"/>
  <c r="AR37" i="1"/>
  <c r="AS37" i="1"/>
  <c r="AT37" i="1"/>
  <c r="AU37" i="1"/>
  <c r="AV37" i="1"/>
  <c r="AX37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AR38" i="1"/>
  <c r="AS38" i="1"/>
  <c r="AT38" i="1"/>
  <c r="AU38" i="1"/>
  <c r="AV38" i="1"/>
  <c r="AX38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L39" i="1"/>
  <c r="AM39" i="1"/>
  <c r="AN39" i="1"/>
  <c r="AO39" i="1"/>
  <c r="AP39" i="1"/>
  <c r="AQ39" i="1"/>
  <c r="AR39" i="1"/>
  <c r="AS39" i="1"/>
  <c r="AT39" i="1"/>
  <c r="AU39" i="1"/>
  <c r="AV39" i="1"/>
  <c r="AX39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L40" i="1"/>
  <c r="AM40" i="1"/>
  <c r="AN40" i="1"/>
  <c r="AO40" i="1"/>
  <c r="AP40" i="1"/>
  <c r="AQ40" i="1"/>
  <c r="AR40" i="1"/>
  <c r="AS40" i="1"/>
  <c r="AT40" i="1"/>
  <c r="AU40" i="1"/>
  <c r="AV40" i="1"/>
  <c r="AX40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L41" i="1"/>
  <c r="AM41" i="1"/>
  <c r="AN41" i="1"/>
  <c r="AO41" i="1"/>
  <c r="AP41" i="1"/>
  <c r="AQ41" i="1"/>
  <c r="AR41" i="1"/>
  <c r="AS41" i="1"/>
  <c r="AT41" i="1"/>
  <c r="AU41" i="1"/>
  <c r="AV41" i="1"/>
  <c r="AX41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L42" i="1"/>
  <c r="AM42" i="1"/>
  <c r="AN42" i="1"/>
  <c r="AO42" i="1"/>
  <c r="AP42" i="1"/>
  <c r="AQ42" i="1"/>
  <c r="AR42" i="1"/>
  <c r="AS42" i="1"/>
  <c r="AT42" i="1"/>
  <c r="AU42" i="1"/>
  <c r="AV42" i="1"/>
  <c r="AX42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L43" i="1"/>
  <c r="AM43" i="1"/>
  <c r="AN43" i="1"/>
  <c r="AO43" i="1"/>
  <c r="AP43" i="1"/>
  <c r="AQ43" i="1"/>
  <c r="AR43" i="1"/>
  <c r="AS43" i="1"/>
  <c r="AT43" i="1"/>
  <c r="AU43" i="1"/>
  <c r="AV43" i="1"/>
  <c r="AX43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L44" i="1"/>
  <c r="AM44" i="1"/>
  <c r="AN44" i="1"/>
  <c r="AO44" i="1"/>
  <c r="AP44" i="1"/>
  <c r="AQ44" i="1"/>
  <c r="AR44" i="1"/>
  <c r="AS44" i="1"/>
  <c r="AT44" i="1"/>
  <c r="AU44" i="1"/>
  <c r="AV44" i="1"/>
  <c r="AX44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L46" i="1"/>
  <c r="AM46" i="1"/>
  <c r="AN46" i="1"/>
  <c r="AO46" i="1"/>
  <c r="AP46" i="1"/>
  <c r="AQ46" i="1"/>
  <c r="AR46" i="1"/>
  <c r="AS46" i="1"/>
  <c r="AT46" i="1"/>
  <c r="AU46" i="1"/>
  <c r="AV46" i="1"/>
  <c r="AX46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L47" i="1"/>
  <c r="AM47" i="1"/>
  <c r="AN47" i="1"/>
  <c r="AO47" i="1"/>
  <c r="AP47" i="1"/>
  <c r="AQ47" i="1"/>
  <c r="AR47" i="1"/>
  <c r="AS47" i="1"/>
  <c r="AT47" i="1"/>
  <c r="AU47" i="1"/>
  <c r="AV47" i="1"/>
  <c r="AX47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L48" i="1"/>
  <c r="AM48" i="1"/>
  <c r="AN48" i="1"/>
  <c r="AO48" i="1"/>
  <c r="AP48" i="1"/>
  <c r="AQ48" i="1"/>
  <c r="AR48" i="1"/>
  <c r="AS48" i="1"/>
  <c r="AT48" i="1"/>
  <c r="AU48" i="1"/>
  <c r="AV48" i="1"/>
  <c r="AX48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L49" i="1"/>
  <c r="AM49" i="1"/>
  <c r="AN49" i="1"/>
  <c r="AO49" i="1"/>
  <c r="AP49" i="1"/>
  <c r="AQ49" i="1"/>
  <c r="AR49" i="1"/>
  <c r="AS49" i="1"/>
  <c r="AT49" i="1"/>
  <c r="AU49" i="1"/>
  <c r="AV49" i="1"/>
  <c r="AX49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L50" i="1"/>
  <c r="AM50" i="1"/>
  <c r="AN50" i="1"/>
  <c r="AO50" i="1"/>
  <c r="AP50" i="1"/>
  <c r="AQ50" i="1"/>
  <c r="AR50" i="1"/>
  <c r="AS50" i="1"/>
  <c r="AT50" i="1"/>
  <c r="AU50" i="1"/>
  <c r="AV50" i="1"/>
  <c r="AX50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L51" i="1"/>
  <c r="AM51" i="1"/>
  <c r="AN51" i="1"/>
  <c r="AO51" i="1"/>
  <c r="AP51" i="1"/>
  <c r="AQ51" i="1"/>
  <c r="AR51" i="1"/>
  <c r="AS51" i="1"/>
  <c r="AT51" i="1"/>
  <c r="AU51" i="1"/>
  <c r="AV51" i="1"/>
  <c r="AX51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L52" i="1"/>
  <c r="AM52" i="1"/>
  <c r="AN52" i="1"/>
  <c r="AO52" i="1"/>
  <c r="AP52" i="1"/>
  <c r="AQ52" i="1"/>
  <c r="AR52" i="1"/>
  <c r="AS52" i="1"/>
  <c r="AT52" i="1"/>
  <c r="AU52" i="1"/>
  <c r="AV52" i="1"/>
  <c r="AX52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L53" i="1"/>
  <c r="AM53" i="1"/>
  <c r="AN53" i="1"/>
  <c r="AO53" i="1"/>
  <c r="AP53" i="1"/>
  <c r="AQ53" i="1"/>
  <c r="AR53" i="1"/>
  <c r="AS53" i="1"/>
  <c r="AT53" i="1"/>
  <c r="AU53" i="1"/>
  <c r="AV53" i="1"/>
  <c r="AX53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L54" i="1"/>
  <c r="AM54" i="1"/>
  <c r="AN54" i="1"/>
  <c r="AO54" i="1"/>
  <c r="AP54" i="1"/>
  <c r="AQ54" i="1"/>
  <c r="AR54" i="1"/>
  <c r="AS54" i="1"/>
  <c r="AT54" i="1"/>
  <c r="AU54" i="1"/>
  <c r="AV54" i="1"/>
  <c r="AX54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L55" i="1"/>
  <c r="AM55" i="1"/>
  <c r="AN55" i="1"/>
  <c r="AO55" i="1"/>
  <c r="AP55" i="1"/>
  <c r="AQ55" i="1"/>
  <c r="AR55" i="1"/>
  <c r="AS55" i="1"/>
  <c r="AT55" i="1"/>
  <c r="AU55" i="1"/>
  <c r="AV55" i="1"/>
  <c r="AX55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L56" i="1"/>
  <c r="AM56" i="1"/>
  <c r="AN56" i="1"/>
  <c r="AO56" i="1"/>
  <c r="AP56" i="1"/>
  <c r="AQ56" i="1"/>
  <c r="AR56" i="1"/>
  <c r="AS56" i="1"/>
  <c r="AT56" i="1"/>
  <c r="AU56" i="1"/>
  <c r="AV56" i="1"/>
  <c r="AX56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L57" i="1"/>
  <c r="AM57" i="1"/>
  <c r="AN57" i="1"/>
  <c r="AO57" i="1"/>
  <c r="AP57" i="1"/>
  <c r="AQ57" i="1"/>
  <c r="AR57" i="1"/>
  <c r="AS57" i="1"/>
  <c r="AT57" i="1"/>
  <c r="AU57" i="1"/>
  <c r="AV57" i="1"/>
  <c r="AX57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L58" i="1"/>
  <c r="AM58" i="1"/>
  <c r="AN58" i="1"/>
  <c r="AO58" i="1"/>
  <c r="AP58" i="1"/>
  <c r="AQ58" i="1"/>
  <c r="AR58" i="1"/>
  <c r="AS58" i="1"/>
  <c r="AT58" i="1"/>
  <c r="AU58" i="1"/>
  <c r="AV58" i="1"/>
  <c r="AX58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L59" i="1"/>
  <c r="AM59" i="1"/>
  <c r="AN59" i="1"/>
  <c r="AO59" i="1"/>
  <c r="AP59" i="1"/>
  <c r="AQ59" i="1"/>
  <c r="AR59" i="1"/>
  <c r="AS59" i="1"/>
  <c r="AT59" i="1"/>
  <c r="AU59" i="1"/>
  <c r="AV59" i="1"/>
  <c r="AX59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L60" i="1"/>
  <c r="AM60" i="1"/>
  <c r="AN60" i="1"/>
  <c r="AO60" i="1"/>
  <c r="AP60" i="1"/>
  <c r="AQ60" i="1"/>
  <c r="AR60" i="1"/>
  <c r="AS60" i="1"/>
  <c r="AT60" i="1"/>
  <c r="AU60" i="1"/>
  <c r="AV60" i="1"/>
  <c r="AX60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L61" i="1"/>
  <c r="AM61" i="1"/>
  <c r="AN61" i="1"/>
  <c r="AO61" i="1"/>
  <c r="AP61" i="1"/>
  <c r="AQ61" i="1"/>
  <c r="AR61" i="1"/>
  <c r="AS61" i="1"/>
  <c r="AT61" i="1"/>
  <c r="AU61" i="1"/>
  <c r="AV61" i="1"/>
  <c r="AX61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L62" i="1"/>
  <c r="AM62" i="1"/>
  <c r="AN62" i="1"/>
  <c r="AO62" i="1"/>
  <c r="AP62" i="1"/>
  <c r="AQ62" i="1"/>
  <c r="AR62" i="1"/>
  <c r="AS62" i="1"/>
  <c r="AT62" i="1"/>
  <c r="AU62" i="1"/>
  <c r="AV62" i="1"/>
  <c r="AX62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L63" i="1"/>
  <c r="AM63" i="1"/>
  <c r="AN63" i="1"/>
  <c r="AO63" i="1"/>
  <c r="AP63" i="1"/>
  <c r="AQ63" i="1"/>
  <c r="AR63" i="1"/>
  <c r="AS63" i="1"/>
  <c r="AT63" i="1"/>
  <c r="AU63" i="1"/>
  <c r="AV63" i="1"/>
  <c r="AX63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L64" i="1"/>
  <c r="AM64" i="1"/>
  <c r="AN64" i="1"/>
  <c r="AO64" i="1"/>
  <c r="AP64" i="1"/>
  <c r="AQ64" i="1"/>
  <c r="AR64" i="1"/>
  <c r="AS64" i="1"/>
  <c r="AT64" i="1"/>
  <c r="AU64" i="1"/>
  <c r="AV64" i="1"/>
  <c r="AX64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L65" i="1"/>
  <c r="AM65" i="1"/>
  <c r="AN65" i="1"/>
  <c r="AO65" i="1"/>
  <c r="AP65" i="1"/>
  <c r="AQ65" i="1"/>
  <c r="AR65" i="1"/>
  <c r="AS65" i="1"/>
  <c r="AT65" i="1"/>
  <c r="AU65" i="1"/>
  <c r="AV65" i="1"/>
  <c r="AX65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L66" i="1"/>
  <c r="AM66" i="1"/>
  <c r="AN66" i="1"/>
  <c r="AO66" i="1"/>
  <c r="AP66" i="1"/>
  <c r="AQ66" i="1"/>
  <c r="AR66" i="1"/>
  <c r="AS66" i="1"/>
  <c r="AT66" i="1"/>
  <c r="AU66" i="1"/>
  <c r="AV66" i="1"/>
  <c r="AX66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L67" i="1"/>
  <c r="AM67" i="1"/>
  <c r="AN67" i="1"/>
  <c r="AO67" i="1"/>
  <c r="AP67" i="1"/>
  <c r="AQ67" i="1"/>
  <c r="AR67" i="1"/>
  <c r="AS67" i="1"/>
  <c r="AT67" i="1"/>
  <c r="AU67" i="1"/>
  <c r="AV67" i="1"/>
  <c r="AX67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L68" i="1"/>
  <c r="AM68" i="1"/>
  <c r="AN68" i="1"/>
  <c r="AO68" i="1"/>
  <c r="AP68" i="1"/>
  <c r="AQ68" i="1"/>
  <c r="AR68" i="1"/>
  <c r="AS68" i="1"/>
  <c r="AT68" i="1"/>
  <c r="AU68" i="1"/>
  <c r="AV68" i="1"/>
  <c r="AX68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L69" i="1"/>
  <c r="AM69" i="1"/>
  <c r="AN69" i="1"/>
  <c r="AO69" i="1"/>
  <c r="AP69" i="1"/>
  <c r="AQ69" i="1"/>
  <c r="AR69" i="1"/>
  <c r="AS69" i="1"/>
  <c r="AT69" i="1"/>
  <c r="AU69" i="1"/>
  <c r="AV69" i="1"/>
  <c r="AX69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L70" i="1"/>
  <c r="AM70" i="1"/>
  <c r="AN70" i="1"/>
  <c r="AO70" i="1"/>
  <c r="AP70" i="1"/>
  <c r="AQ70" i="1"/>
  <c r="AR70" i="1"/>
  <c r="AS70" i="1"/>
  <c r="AT70" i="1"/>
  <c r="AU70" i="1"/>
  <c r="AV70" i="1"/>
  <c r="AX70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L71" i="1"/>
  <c r="AM71" i="1"/>
  <c r="AN71" i="1"/>
  <c r="AO71" i="1"/>
  <c r="AP71" i="1"/>
  <c r="AQ71" i="1"/>
  <c r="AR71" i="1"/>
  <c r="AS71" i="1"/>
  <c r="AT71" i="1"/>
  <c r="AU71" i="1"/>
  <c r="AV71" i="1"/>
  <c r="AX71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L72" i="1"/>
  <c r="AM72" i="1"/>
  <c r="AN72" i="1"/>
  <c r="AO72" i="1"/>
  <c r="AP72" i="1"/>
  <c r="AQ72" i="1"/>
  <c r="AR72" i="1"/>
  <c r="AS72" i="1"/>
  <c r="AT72" i="1"/>
  <c r="AU72" i="1"/>
  <c r="AV72" i="1"/>
  <c r="AX72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L73" i="1"/>
  <c r="AM73" i="1"/>
  <c r="AN73" i="1"/>
  <c r="AO73" i="1"/>
  <c r="AP73" i="1"/>
  <c r="AQ73" i="1"/>
  <c r="AR73" i="1"/>
  <c r="AS73" i="1"/>
  <c r="AT73" i="1"/>
  <c r="AU73" i="1"/>
  <c r="AV73" i="1"/>
  <c r="AX73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L74" i="1"/>
  <c r="AM74" i="1"/>
  <c r="AN74" i="1"/>
  <c r="AO74" i="1"/>
  <c r="AP74" i="1"/>
  <c r="AQ74" i="1"/>
  <c r="AR74" i="1"/>
  <c r="AS74" i="1"/>
  <c r="AT74" i="1"/>
  <c r="AU74" i="1"/>
  <c r="AV74" i="1"/>
  <c r="AX74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L75" i="1"/>
  <c r="AM75" i="1"/>
  <c r="AN75" i="1"/>
  <c r="AO75" i="1"/>
  <c r="AP75" i="1"/>
  <c r="AQ75" i="1"/>
  <c r="AR75" i="1"/>
  <c r="AS75" i="1"/>
  <c r="AT75" i="1"/>
  <c r="AU75" i="1"/>
  <c r="AV75" i="1"/>
  <c r="AX75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L76" i="1"/>
  <c r="AM76" i="1"/>
  <c r="AN76" i="1"/>
  <c r="AO76" i="1"/>
  <c r="AP76" i="1"/>
  <c r="AQ76" i="1"/>
  <c r="AR76" i="1"/>
  <c r="AS76" i="1"/>
  <c r="AT76" i="1"/>
  <c r="AU76" i="1"/>
  <c r="AV76" i="1"/>
  <c r="AX76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L77" i="1"/>
  <c r="AM77" i="1"/>
  <c r="AN77" i="1"/>
  <c r="AO77" i="1"/>
  <c r="AP77" i="1"/>
  <c r="AQ77" i="1"/>
  <c r="AR77" i="1"/>
  <c r="AS77" i="1"/>
  <c r="AT77" i="1"/>
  <c r="AU77" i="1"/>
  <c r="AV77" i="1"/>
  <c r="AX77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L78" i="1"/>
  <c r="AM78" i="1"/>
  <c r="AN78" i="1"/>
  <c r="AO78" i="1"/>
  <c r="AP78" i="1"/>
  <c r="AQ78" i="1"/>
  <c r="AR78" i="1"/>
  <c r="AS78" i="1"/>
  <c r="AT78" i="1"/>
  <c r="AU78" i="1"/>
  <c r="AV78" i="1"/>
  <c r="AX78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L79" i="1"/>
  <c r="AM79" i="1"/>
  <c r="AN79" i="1"/>
  <c r="AO79" i="1"/>
  <c r="AP79" i="1"/>
  <c r="AQ79" i="1"/>
  <c r="AR79" i="1"/>
  <c r="AS79" i="1"/>
  <c r="AT79" i="1"/>
  <c r="AU79" i="1"/>
  <c r="AV79" i="1"/>
  <c r="AX79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L80" i="1"/>
  <c r="AM80" i="1"/>
  <c r="AN80" i="1"/>
  <c r="AO80" i="1"/>
  <c r="AP80" i="1"/>
  <c r="AQ80" i="1"/>
  <c r="AR80" i="1"/>
  <c r="AS80" i="1"/>
  <c r="AT80" i="1"/>
  <c r="AU80" i="1"/>
  <c r="AV80" i="1"/>
  <c r="AX80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L81" i="1"/>
  <c r="AM81" i="1"/>
  <c r="AN81" i="1"/>
  <c r="AO81" i="1"/>
  <c r="AP81" i="1"/>
  <c r="AQ81" i="1"/>
  <c r="AR81" i="1"/>
  <c r="AS81" i="1"/>
  <c r="AT81" i="1"/>
  <c r="AU81" i="1"/>
  <c r="AV81" i="1"/>
  <c r="AX81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L82" i="1"/>
  <c r="AM82" i="1"/>
  <c r="AN82" i="1"/>
  <c r="AO82" i="1"/>
  <c r="AP82" i="1"/>
  <c r="AQ82" i="1"/>
  <c r="AR82" i="1"/>
  <c r="AS82" i="1"/>
  <c r="AT82" i="1"/>
  <c r="AU82" i="1"/>
  <c r="AV82" i="1"/>
  <c r="AX82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L83" i="1"/>
  <c r="AM83" i="1"/>
  <c r="AN83" i="1"/>
  <c r="AO83" i="1"/>
  <c r="AP83" i="1"/>
  <c r="AQ83" i="1"/>
  <c r="AR83" i="1"/>
  <c r="AS83" i="1"/>
  <c r="AT83" i="1"/>
  <c r="AU83" i="1"/>
  <c r="AV83" i="1"/>
  <c r="AX83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L84" i="1"/>
  <c r="AM84" i="1"/>
  <c r="AN84" i="1"/>
  <c r="AO84" i="1"/>
  <c r="AP84" i="1"/>
  <c r="AQ84" i="1"/>
  <c r="AR84" i="1"/>
  <c r="AS84" i="1"/>
  <c r="AT84" i="1"/>
  <c r="AU84" i="1"/>
  <c r="AV84" i="1"/>
  <c r="AX84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L85" i="1"/>
  <c r="AM85" i="1"/>
  <c r="AN85" i="1"/>
  <c r="AO85" i="1"/>
  <c r="AP85" i="1"/>
  <c r="AQ85" i="1"/>
  <c r="AR85" i="1"/>
  <c r="AS85" i="1"/>
  <c r="AT85" i="1"/>
  <c r="AU85" i="1"/>
  <c r="AV85" i="1"/>
  <c r="AX85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L86" i="1"/>
  <c r="AM86" i="1"/>
  <c r="AN86" i="1"/>
  <c r="AO86" i="1"/>
  <c r="AP86" i="1"/>
  <c r="AQ86" i="1"/>
  <c r="AR86" i="1"/>
  <c r="AS86" i="1"/>
  <c r="AT86" i="1"/>
  <c r="AU86" i="1"/>
  <c r="AV86" i="1"/>
  <c r="AX86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L87" i="1"/>
  <c r="AM87" i="1"/>
  <c r="AN87" i="1"/>
  <c r="AO87" i="1"/>
  <c r="AP87" i="1"/>
  <c r="AQ87" i="1"/>
  <c r="AR87" i="1"/>
  <c r="AS87" i="1"/>
  <c r="AT87" i="1"/>
  <c r="AU87" i="1"/>
  <c r="AV87" i="1"/>
  <c r="AX87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L88" i="1"/>
  <c r="AM88" i="1"/>
  <c r="AN88" i="1"/>
  <c r="AO88" i="1"/>
  <c r="AP88" i="1"/>
  <c r="AQ88" i="1"/>
  <c r="AR88" i="1"/>
  <c r="AS88" i="1"/>
  <c r="AT88" i="1"/>
  <c r="AU88" i="1"/>
  <c r="AV88" i="1"/>
  <c r="AX88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L89" i="1"/>
  <c r="AM89" i="1"/>
  <c r="AN89" i="1"/>
  <c r="AO89" i="1"/>
  <c r="AP89" i="1"/>
  <c r="AQ89" i="1"/>
  <c r="AR89" i="1"/>
  <c r="AS89" i="1"/>
  <c r="AT89" i="1"/>
  <c r="AU89" i="1"/>
  <c r="AV89" i="1"/>
  <c r="AX89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L90" i="1"/>
  <c r="AM90" i="1"/>
  <c r="AN90" i="1"/>
  <c r="AO90" i="1"/>
  <c r="AP90" i="1"/>
  <c r="AQ90" i="1"/>
  <c r="AR90" i="1"/>
  <c r="AS90" i="1"/>
  <c r="AT90" i="1"/>
  <c r="AU90" i="1"/>
  <c r="AV90" i="1"/>
  <c r="AX90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L91" i="1"/>
  <c r="AM91" i="1"/>
  <c r="AN91" i="1"/>
  <c r="AO91" i="1"/>
  <c r="AP91" i="1"/>
  <c r="AQ91" i="1"/>
  <c r="AR91" i="1"/>
  <c r="AS91" i="1"/>
  <c r="AT91" i="1"/>
  <c r="AU91" i="1"/>
  <c r="AV91" i="1"/>
  <c r="AX91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L92" i="1"/>
  <c r="AM92" i="1"/>
  <c r="AN92" i="1"/>
  <c r="AO92" i="1"/>
  <c r="AP92" i="1"/>
  <c r="AQ92" i="1"/>
  <c r="AR92" i="1"/>
  <c r="AS92" i="1"/>
  <c r="AT92" i="1"/>
  <c r="AU92" i="1"/>
  <c r="AV92" i="1"/>
  <c r="AX92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L93" i="1"/>
  <c r="AM93" i="1"/>
  <c r="AN93" i="1"/>
  <c r="AO93" i="1"/>
  <c r="AP93" i="1"/>
  <c r="AQ93" i="1"/>
  <c r="AR93" i="1"/>
  <c r="AS93" i="1"/>
  <c r="AT93" i="1"/>
  <c r="AU93" i="1"/>
  <c r="AV93" i="1"/>
  <c r="AX93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L94" i="1"/>
  <c r="AM94" i="1"/>
  <c r="AN94" i="1"/>
  <c r="AO94" i="1"/>
  <c r="AP94" i="1"/>
  <c r="AQ94" i="1"/>
  <c r="AR94" i="1"/>
  <c r="AS94" i="1"/>
  <c r="AT94" i="1"/>
  <c r="AU94" i="1"/>
  <c r="AV94" i="1"/>
  <c r="AX94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L95" i="1"/>
  <c r="AM95" i="1"/>
  <c r="AN95" i="1"/>
  <c r="AO95" i="1"/>
  <c r="AP95" i="1"/>
  <c r="AQ95" i="1"/>
  <c r="AR95" i="1"/>
  <c r="AS95" i="1"/>
  <c r="AT95" i="1"/>
  <c r="AU95" i="1"/>
  <c r="AV95" i="1"/>
  <c r="AX95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L96" i="1"/>
  <c r="AM96" i="1"/>
  <c r="AN96" i="1"/>
  <c r="AO96" i="1"/>
  <c r="AP96" i="1"/>
  <c r="AQ96" i="1"/>
  <c r="AR96" i="1"/>
  <c r="AS96" i="1"/>
  <c r="AT96" i="1"/>
  <c r="AU96" i="1"/>
  <c r="AV96" i="1"/>
  <c r="AX96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L97" i="1"/>
  <c r="AM97" i="1"/>
  <c r="AN97" i="1"/>
  <c r="AO97" i="1"/>
  <c r="AP97" i="1"/>
  <c r="AQ97" i="1"/>
  <c r="AR97" i="1"/>
  <c r="AS97" i="1"/>
  <c r="AT97" i="1"/>
  <c r="AU97" i="1"/>
  <c r="AV97" i="1"/>
  <c r="AX97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L98" i="1"/>
  <c r="AM98" i="1"/>
  <c r="AN98" i="1"/>
  <c r="AO98" i="1"/>
  <c r="AP98" i="1"/>
  <c r="AQ98" i="1"/>
  <c r="AR98" i="1"/>
  <c r="AS98" i="1"/>
  <c r="AT98" i="1"/>
  <c r="AU98" i="1"/>
  <c r="AV98" i="1"/>
  <c r="AX98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L99" i="1"/>
  <c r="AM99" i="1"/>
  <c r="AN99" i="1"/>
  <c r="AO99" i="1"/>
  <c r="AP99" i="1"/>
  <c r="AQ99" i="1"/>
  <c r="AR99" i="1"/>
  <c r="AS99" i="1"/>
  <c r="AT99" i="1"/>
  <c r="AU99" i="1"/>
  <c r="AV99" i="1"/>
  <c r="AX99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L100" i="1"/>
  <c r="AM100" i="1"/>
  <c r="AN100" i="1"/>
  <c r="AO100" i="1"/>
  <c r="AP100" i="1"/>
  <c r="AQ100" i="1"/>
  <c r="AR100" i="1"/>
  <c r="AS100" i="1"/>
  <c r="AT100" i="1"/>
  <c r="AU100" i="1"/>
  <c r="AV100" i="1"/>
  <c r="AX100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L101" i="1"/>
  <c r="AM101" i="1"/>
  <c r="AN101" i="1"/>
  <c r="AO101" i="1"/>
  <c r="AP101" i="1"/>
  <c r="AQ101" i="1"/>
  <c r="AR101" i="1"/>
  <c r="AS101" i="1"/>
  <c r="AT101" i="1"/>
  <c r="AU101" i="1"/>
  <c r="AV101" i="1"/>
  <c r="AX101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L102" i="1"/>
  <c r="AM102" i="1"/>
  <c r="AN102" i="1"/>
  <c r="AO102" i="1"/>
  <c r="AP102" i="1"/>
  <c r="AQ102" i="1"/>
  <c r="AR102" i="1"/>
  <c r="AS102" i="1"/>
  <c r="AT102" i="1"/>
  <c r="AU102" i="1"/>
  <c r="AV102" i="1"/>
  <c r="AX102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L103" i="1"/>
  <c r="AM103" i="1"/>
  <c r="AN103" i="1"/>
  <c r="AO103" i="1"/>
  <c r="AP103" i="1"/>
  <c r="AQ103" i="1"/>
  <c r="AR103" i="1"/>
  <c r="AS103" i="1"/>
  <c r="AT103" i="1"/>
  <c r="AU103" i="1"/>
  <c r="AV103" i="1"/>
  <c r="AX103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L104" i="1"/>
  <c r="AM104" i="1"/>
  <c r="AN104" i="1"/>
  <c r="AO104" i="1"/>
  <c r="AP104" i="1"/>
  <c r="AQ104" i="1"/>
  <c r="AR104" i="1"/>
  <c r="AS104" i="1"/>
  <c r="AT104" i="1"/>
  <c r="AU104" i="1"/>
  <c r="AV104" i="1"/>
  <c r="AX104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L105" i="1"/>
  <c r="AM105" i="1"/>
  <c r="AN105" i="1"/>
  <c r="AO105" i="1"/>
  <c r="AP105" i="1"/>
  <c r="AQ105" i="1"/>
  <c r="AR105" i="1"/>
  <c r="AS105" i="1"/>
  <c r="AT105" i="1"/>
  <c r="AU105" i="1"/>
  <c r="AV105" i="1"/>
  <c r="AX105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L106" i="1"/>
  <c r="AM106" i="1"/>
  <c r="AN106" i="1"/>
  <c r="AO106" i="1"/>
  <c r="AP106" i="1"/>
  <c r="AQ106" i="1"/>
  <c r="AR106" i="1"/>
  <c r="AS106" i="1"/>
  <c r="AT106" i="1"/>
  <c r="AU106" i="1"/>
  <c r="AV106" i="1"/>
  <c r="AX106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L107" i="1"/>
  <c r="AM107" i="1"/>
  <c r="AN107" i="1"/>
  <c r="AO107" i="1"/>
  <c r="AP107" i="1"/>
  <c r="AQ107" i="1"/>
  <c r="AR107" i="1"/>
  <c r="AS107" i="1"/>
  <c r="AT107" i="1"/>
  <c r="AU107" i="1"/>
  <c r="AV107" i="1"/>
  <c r="AX107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L108" i="1"/>
  <c r="AM108" i="1"/>
  <c r="AN108" i="1"/>
  <c r="AO108" i="1"/>
  <c r="AP108" i="1"/>
  <c r="AQ108" i="1"/>
  <c r="AR108" i="1"/>
  <c r="AS108" i="1"/>
  <c r="AT108" i="1"/>
  <c r="AU108" i="1"/>
  <c r="AV108" i="1"/>
  <c r="AX108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L109" i="1"/>
  <c r="AM109" i="1"/>
  <c r="AN109" i="1"/>
  <c r="AO109" i="1"/>
  <c r="AP109" i="1"/>
  <c r="AQ109" i="1"/>
  <c r="AR109" i="1"/>
  <c r="AS109" i="1"/>
  <c r="AT109" i="1"/>
  <c r="AU109" i="1"/>
  <c r="AV109" i="1"/>
  <c r="AX109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L110" i="1"/>
  <c r="AM110" i="1"/>
  <c r="AN110" i="1"/>
  <c r="AO110" i="1"/>
  <c r="AP110" i="1"/>
  <c r="AQ110" i="1"/>
  <c r="AR110" i="1"/>
  <c r="AS110" i="1"/>
  <c r="AT110" i="1"/>
  <c r="AU110" i="1"/>
  <c r="AV110" i="1"/>
  <c r="AX110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L111" i="1"/>
  <c r="AM111" i="1"/>
  <c r="AN111" i="1"/>
  <c r="AO111" i="1"/>
  <c r="AP111" i="1"/>
  <c r="AQ111" i="1"/>
  <c r="AR111" i="1"/>
  <c r="AS111" i="1"/>
  <c r="AT111" i="1"/>
  <c r="AU111" i="1"/>
  <c r="AV111" i="1"/>
  <c r="AX111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L112" i="1"/>
  <c r="AM112" i="1"/>
  <c r="AN112" i="1"/>
  <c r="AO112" i="1"/>
  <c r="AP112" i="1"/>
  <c r="AQ112" i="1"/>
  <c r="AR112" i="1"/>
  <c r="AS112" i="1"/>
  <c r="AT112" i="1"/>
  <c r="AU112" i="1"/>
  <c r="AV112" i="1"/>
  <c r="AX112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L113" i="1"/>
  <c r="AM113" i="1"/>
  <c r="AN113" i="1"/>
  <c r="AO113" i="1"/>
  <c r="AP113" i="1"/>
  <c r="AQ113" i="1"/>
  <c r="AR113" i="1"/>
  <c r="AS113" i="1"/>
  <c r="AT113" i="1"/>
  <c r="AU113" i="1"/>
  <c r="AV113" i="1"/>
  <c r="AX113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L114" i="1"/>
  <c r="AM114" i="1"/>
  <c r="AN114" i="1"/>
  <c r="AO114" i="1"/>
  <c r="AP114" i="1"/>
  <c r="AQ114" i="1"/>
  <c r="AR114" i="1"/>
  <c r="AS114" i="1"/>
  <c r="AT114" i="1"/>
  <c r="AU114" i="1"/>
  <c r="AV114" i="1"/>
  <c r="AX114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L115" i="1"/>
  <c r="AM115" i="1"/>
  <c r="AN115" i="1"/>
  <c r="AO115" i="1"/>
  <c r="AP115" i="1"/>
  <c r="AQ115" i="1"/>
  <c r="AR115" i="1"/>
  <c r="AS115" i="1"/>
  <c r="AT115" i="1"/>
  <c r="AU115" i="1"/>
  <c r="AV115" i="1"/>
  <c r="AX115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L116" i="1"/>
  <c r="AM116" i="1"/>
  <c r="AN116" i="1"/>
  <c r="AO116" i="1"/>
  <c r="AP116" i="1"/>
  <c r="AQ116" i="1"/>
  <c r="AR116" i="1"/>
  <c r="AS116" i="1"/>
  <c r="AT116" i="1"/>
  <c r="AU116" i="1"/>
  <c r="AV116" i="1"/>
  <c r="AX116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L117" i="1"/>
  <c r="AM117" i="1"/>
  <c r="AN117" i="1"/>
  <c r="AO117" i="1"/>
  <c r="AP117" i="1"/>
  <c r="AQ117" i="1"/>
  <c r="AR117" i="1"/>
  <c r="AS117" i="1"/>
  <c r="AT117" i="1"/>
  <c r="AU117" i="1"/>
  <c r="AV117" i="1"/>
  <c r="AX117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L118" i="1"/>
  <c r="AM118" i="1"/>
  <c r="AN118" i="1"/>
  <c r="AO118" i="1"/>
  <c r="AP118" i="1"/>
  <c r="AQ118" i="1"/>
  <c r="AR118" i="1"/>
  <c r="AS118" i="1"/>
  <c r="AT118" i="1"/>
  <c r="AU118" i="1"/>
  <c r="AV118" i="1"/>
  <c r="AX118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L119" i="1"/>
  <c r="AM119" i="1"/>
  <c r="AN119" i="1"/>
  <c r="AO119" i="1"/>
  <c r="AP119" i="1"/>
  <c r="AQ119" i="1"/>
  <c r="AR119" i="1"/>
  <c r="AS119" i="1"/>
  <c r="AT119" i="1"/>
  <c r="AU119" i="1"/>
  <c r="AV119" i="1"/>
  <c r="AX119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L120" i="1"/>
  <c r="AM120" i="1"/>
  <c r="AN120" i="1"/>
  <c r="AO120" i="1"/>
  <c r="AP120" i="1"/>
  <c r="AQ120" i="1"/>
  <c r="AR120" i="1"/>
  <c r="AS120" i="1"/>
  <c r="AT120" i="1"/>
  <c r="AU120" i="1"/>
  <c r="AV120" i="1"/>
  <c r="AX120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L121" i="1"/>
  <c r="AM121" i="1"/>
  <c r="AN121" i="1"/>
  <c r="AO121" i="1"/>
  <c r="AP121" i="1"/>
  <c r="AQ121" i="1"/>
  <c r="AR121" i="1"/>
  <c r="AS121" i="1"/>
  <c r="AT121" i="1"/>
  <c r="AU121" i="1"/>
  <c r="AV121" i="1"/>
  <c r="AX121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L122" i="1"/>
  <c r="AM122" i="1"/>
  <c r="AN122" i="1"/>
  <c r="AO122" i="1"/>
  <c r="AP122" i="1"/>
  <c r="AQ122" i="1"/>
  <c r="AR122" i="1"/>
  <c r="AS122" i="1"/>
  <c r="AT122" i="1"/>
  <c r="AU122" i="1"/>
  <c r="AV122" i="1"/>
  <c r="AX122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L123" i="1"/>
  <c r="AM123" i="1"/>
  <c r="AN123" i="1"/>
  <c r="AO123" i="1"/>
  <c r="AP123" i="1"/>
  <c r="AQ123" i="1"/>
  <c r="AR123" i="1"/>
  <c r="AS123" i="1"/>
  <c r="AT123" i="1"/>
  <c r="AU123" i="1"/>
  <c r="AV123" i="1"/>
  <c r="AX123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L124" i="1"/>
  <c r="AM124" i="1"/>
  <c r="AN124" i="1"/>
  <c r="AO124" i="1"/>
  <c r="AP124" i="1"/>
  <c r="AQ124" i="1"/>
  <c r="AR124" i="1"/>
  <c r="AS124" i="1"/>
  <c r="AT124" i="1"/>
  <c r="AU124" i="1"/>
  <c r="AV124" i="1"/>
  <c r="AX124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L125" i="1"/>
  <c r="AM125" i="1"/>
  <c r="AN125" i="1"/>
  <c r="AO125" i="1"/>
  <c r="AP125" i="1"/>
  <c r="AQ125" i="1"/>
  <c r="AR125" i="1"/>
  <c r="AS125" i="1"/>
  <c r="AT125" i="1"/>
  <c r="AU125" i="1"/>
  <c r="AV125" i="1"/>
  <c r="AX125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L126" i="1"/>
  <c r="AM126" i="1"/>
  <c r="AN126" i="1"/>
  <c r="AO126" i="1"/>
  <c r="AP126" i="1"/>
  <c r="AQ126" i="1"/>
  <c r="AR126" i="1"/>
  <c r="AS126" i="1"/>
  <c r="AT126" i="1"/>
  <c r="AU126" i="1"/>
  <c r="AV126" i="1"/>
  <c r="AX126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L127" i="1"/>
  <c r="AM127" i="1"/>
  <c r="AN127" i="1"/>
  <c r="AO127" i="1"/>
  <c r="AP127" i="1"/>
  <c r="AQ127" i="1"/>
  <c r="AR127" i="1"/>
  <c r="AS127" i="1"/>
  <c r="AT127" i="1"/>
  <c r="AU127" i="1"/>
  <c r="AV127" i="1"/>
  <c r="AX127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L128" i="1"/>
  <c r="AM128" i="1"/>
  <c r="AN128" i="1"/>
  <c r="AO128" i="1"/>
  <c r="AP128" i="1"/>
  <c r="AQ128" i="1"/>
  <c r="AR128" i="1"/>
  <c r="AS128" i="1"/>
  <c r="AT128" i="1"/>
  <c r="AU128" i="1"/>
  <c r="AV128" i="1"/>
  <c r="AX128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L129" i="1"/>
  <c r="AM129" i="1"/>
  <c r="AN129" i="1"/>
  <c r="AO129" i="1"/>
  <c r="AP129" i="1"/>
  <c r="AQ129" i="1"/>
  <c r="AR129" i="1"/>
  <c r="AS129" i="1"/>
  <c r="AT129" i="1"/>
  <c r="AU129" i="1"/>
  <c r="AV129" i="1"/>
  <c r="AX129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L130" i="1"/>
  <c r="AM130" i="1"/>
  <c r="AN130" i="1"/>
  <c r="AO130" i="1"/>
  <c r="AP130" i="1"/>
  <c r="AQ130" i="1"/>
  <c r="AR130" i="1"/>
  <c r="AS130" i="1"/>
  <c r="AT130" i="1"/>
  <c r="AU130" i="1"/>
  <c r="AV130" i="1"/>
  <c r="AX130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L131" i="1"/>
  <c r="AM131" i="1"/>
  <c r="AN131" i="1"/>
  <c r="AO131" i="1"/>
  <c r="AP131" i="1"/>
  <c r="AQ131" i="1"/>
  <c r="AR131" i="1"/>
  <c r="AS131" i="1"/>
  <c r="AT131" i="1"/>
  <c r="AU131" i="1"/>
  <c r="AV131" i="1"/>
  <c r="AX131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L132" i="1"/>
  <c r="AM132" i="1"/>
  <c r="AN132" i="1"/>
  <c r="AO132" i="1"/>
  <c r="AP132" i="1"/>
  <c r="AQ132" i="1"/>
  <c r="AR132" i="1"/>
  <c r="AS132" i="1"/>
  <c r="AT132" i="1"/>
  <c r="AU132" i="1"/>
  <c r="AV132" i="1"/>
  <c r="AX132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L133" i="1"/>
  <c r="AM133" i="1"/>
  <c r="AN133" i="1"/>
  <c r="AO133" i="1"/>
  <c r="AP133" i="1"/>
  <c r="AQ133" i="1"/>
  <c r="AR133" i="1"/>
  <c r="AS133" i="1"/>
  <c r="AT133" i="1"/>
  <c r="AU133" i="1"/>
  <c r="AV133" i="1"/>
  <c r="AX133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L134" i="1"/>
  <c r="AM134" i="1"/>
  <c r="AN134" i="1"/>
  <c r="AO134" i="1"/>
  <c r="AP134" i="1"/>
  <c r="AQ134" i="1"/>
  <c r="AR134" i="1"/>
  <c r="AS134" i="1"/>
  <c r="AT134" i="1"/>
  <c r="AU134" i="1"/>
  <c r="AV134" i="1"/>
  <c r="AX134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L135" i="1"/>
  <c r="AM135" i="1"/>
  <c r="AN135" i="1"/>
  <c r="AO135" i="1"/>
  <c r="AP135" i="1"/>
  <c r="AQ135" i="1"/>
  <c r="AR135" i="1"/>
  <c r="AS135" i="1"/>
  <c r="AT135" i="1"/>
  <c r="AU135" i="1"/>
  <c r="AV135" i="1"/>
  <c r="AX135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L136" i="1"/>
  <c r="AM136" i="1"/>
  <c r="AN136" i="1"/>
  <c r="AO136" i="1"/>
  <c r="AP136" i="1"/>
  <c r="AQ136" i="1"/>
  <c r="AR136" i="1"/>
  <c r="AS136" i="1"/>
  <c r="AT136" i="1"/>
  <c r="AU136" i="1"/>
  <c r="AV136" i="1"/>
  <c r="AX136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L137" i="1"/>
  <c r="AM137" i="1"/>
  <c r="AN137" i="1"/>
  <c r="AO137" i="1"/>
  <c r="AP137" i="1"/>
  <c r="AQ137" i="1"/>
  <c r="AR137" i="1"/>
  <c r="AS137" i="1"/>
  <c r="AT137" i="1"/>
  <c r="AU137" i="1"/>
  <c r="AV137" i="1"/>
  <c r="AX137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L138" i="1"/>
  <c r="AM138" i="1"/>
  <c r="AN138" i="1"/>
  <c r="AO138" i="1"/>
  <c r="AP138" i="1"/>
  <c r="AQ138" i="1"/>
  <c r="AR138" i="1"/>
  <c r="AS138" i="1"/>
  <c r="AT138" i="1"/>
  <c r="AU138" i="1"/>
  <c r="AV138" i="1"/>
  <c r="AX138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L139" i="1"/>
  <c r="AM139" i="1"/>
  <c r="AN139" i="1"/>
  <c r="AO139" i="1"/>
  <c r="AP139" i="1"/>
  <c r="AQ139" i="1"/>
  <c r="AR139" i="1"/>
  <c r="AS139" i="1"/>
  <c r="AT139" i="1"/>
  <c r="AU139" i="1"/>
  <c r="AV139" i="1"/>
  <c r="AX139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L140" i="1"/>
  <c r="AM140" i="1"/>
  <c r="AN140" i="1"/>
  <c r="AO140" i="1"/>
  <c r="AP140" i="1"/>
  <c r="AQ140" i="1"/>
  <c r="AR140" i="1"/>
  <c r="AS140" i="1"/>
  <c r="AT140" i="1"/>
  <c r="AU140" i="1"/>
  <c r="AV140" i="1"/>
  <c r="AX140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L141" i="1"/>
  <c r="AM141" i="1"/>
  <c r="AN141" i="1"/>
  <c r="AO141" i="1"/>
  <c r="AP141" i="1"/>
  <c r="AQ141" i="1"/>
  <c r="AR141" i="1"/>
  <c r="AS141" i="1"/>
  <c r="AT141" i="1"/>
  <c r="AU141" i="1"/>
  <c r="AV141" i="1"/>
  <c r="AX141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L142" i="1"/>
  <c r="AM142" i="1"/>
  <c r="AN142" i="1"/>
  <c r="AO142" i="1"/>
  <c r="AP142" i="1"/>
  <c r="AQ142" i="1"/>
  <c r="AR142" i="1"/>
  <c r="AS142" i="1"/>
  <c r="AT142" i="1"/>
  <c r="AU142" i="1"/>
  <c r="AV142" i="1"/>
  <c r="AX142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L143" i="1"/>
  <c r="AM143" i="1"/>
  <c r="AN143" i="1"/>
  <c r="AO143" i="1"/>
  <c r="AP143" i="1"/>
  <c r="AQ143" i="1"/>
  <c r="AR143" i="1"/>
  <c r="AS143" i="1"/>
  <c r="AT143" i="1"/>
  <c r="AU143" i="1"/>
  <c r="AV143" i="1"/>
  <c r="AX143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L144" i="1"/>
  <c r="AM144" i="1"/>
  <c r="AN144" i="1"/>
  <c r="AO144" i="1"/>
  <c r="AP144" i="1"/>
  <c r="AQ144" i="1"/>
  <c r="AR144" i="1"/>
  <c r="AS144" i="1"/>
  <c r="AT144" i="1"/>
  <c r="AU144" i="1"/>
  <c r="AV144" i="1"/>
  <c r="AX144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L145" i="1"/>
  <c r="AM145" i="1"/>
  <c r="AN145" i="1"/>
  <c r="AO145" i="1"/>
  <c r="AP145" i="1"/>
  <c r="AQ145" i="1"/>
  <c r="AR145" i="1"/>
  <c r="AS145" i="1"/>
  <c r="AT145" i="1"/>
  <c r="AU145" i="1"/>
  <c r="AV145" i="1"/>
  <c r="AX145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L146" i="1"/>
  <c r="AM146" i="1"/>
  <c r="AN146" i="1"/>
  <c r="AO146" i="1"/>
  <c r="AP146" i="1"/>
  <c r="AQ146" i="1"/>
  <c r="AR146" i="1"/>
  <c r="AS146" i="1"/>
  <c r="AT146" i="1"/>
  <c r="AU146" i="1"/>
  <c r="AV146" i="1"/>
  <c r="AX146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L147" i="1"/>
  <c r="AM147" i="1"/>
  <c r="AN147" i="1"/>
  <c r="AO147" i="1"/>
  <c r="AP147" i="1"/>
  <c r="AQ147" i="1"/>
  <c r="AR147" i="1"/>
  <c r="AS147" i="1"/>
  <c r="AT147" i="1"/>
  <c r="AU147" i="1"/>
  <c r="AV147" i="1"/>
  <c r="AX147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L148" i="1"/>
  <c r="AM148" i="1"/>
  <c r="AN148" i="1"/>
  <c r="AO148" i="1"/>
  <c r="AP148" i="1"/>
  <c r="AQ148" i="1"/>
  <c r="AR148" i="1"/>
  <c r="AS148" i="1"/>
  <c r="AT148" i="1"/>
  <c r="AU148" i="1"/>
  <c r="AV148" i="1"/>
  <c r="AX148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L149" i="1"/>
  <c r="AM149" i="1"/>
  <c r="AN149" i="1"/>
  <c r="AO149" i="1"/>
  <c r="AP149" i="1"/>
  <c r="AQ149" i="1"/>
  <c r="AR149" i="1"/>
  <c r="AS149" i="1"/>
  <c r="AT149" i="1"/>
  <c r="AU149" i="1"/>
  <c r="AV149" i="1"/>
  <c r="AX149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L150" i="1"/>
  <c r="AM150" i="1"/>
  <c r="AN150" i="1"/>
  <c r="AO150" i="1"/>
  <c r="AP150" i="1"/>
  <c r="AQ150" i="1"/>
  <c r="AR150" i="1"/>
  <c r="AS150" i="1"/>
  <c r="AT150" i="1"/>
  <c r="AU150" i="1"/>
  <c r="AV150" i="1"/>
  <c r="AX150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L151" i="1"/>
  <c r="AM151" i="1"/>
  <c r="AN151" i="1"/>
  <c r="AO151" i="1"/>
  <c r="AP151" i="1"/>
  <c r="AQ151" i="1"/>
  <c r="AR151" i="1"/>
  <c r="AS151" i="1"/>
  <c r="AT151" i="1"/>
  <c r="AU151" i="1"/>
  <c r="AV151" i="1"/>
  <c r="AX151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L152" i="1"/>
  <c r="AM152" i="1"/>
  <c r="AN152" i="1"/>
  <c r="AO152" i="1"/>
  <c r="AP152" i="1"/>
  <c r="AQ152" i="1"/>
  <c r="AR152" i="1"/>
  <c r="AS152" i="1"/>
  <c r="AT152" i="1"/>
  <c r="AU152" i="1"/>
  <c r="AV152" i="1"/>
  <c r="AX152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L153" i="1"/>
  <c r="AM153" i="1"/>
  <c r="AN153" i="1"/>
  <c r="AO153" i="1"/>
  <c r="AP153" i="1"/>
  <c r="AQ153" i="1"/>
  <c r="AR153" i="1"/>
  <c r="AS153" i="1"/>
  <c r="AT153" i="1"/>
  <c r="AU153" i="1"/>
  <c r="AV153" i="1"/>
  <c r="AX153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L154" i="1"/>
  <c r="AM154" i="1"/>
  <c r="AN154" i="1"/>
  <c r="AO154" i="1"/>
  <c r="AP154" i="1"/>
  <c r="AQ154" i="1"/>
  <c r="AR154" i="1"/>
  <c r="AS154" i="1"/>
  <c r="AT154" i="1"/>
  <c r="AU154" i="1"/>
  <c r="AV154" i="1"/>
  <c r="AX154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L155" i="1"/>
  <c r="AM155" i="1"/>
  <c r="AN155" i="1"/>
  <c r="AO155" i="1"/>
  <c r="AP155" i="1"/>
  <c r="AQ155" i="1"/>
  <c r="AR155" i="1"/>
  <c r="AS155" i="1"/>
  <c r="AT155" i="1"/>
  <c r="AU155" i="1"/>
  <c r="AV155" i="1"/>
  <c r="AX155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L156" i="1"/>
  <c r="AM156" i="1"/>
  <c r="AN156" i="1"/>
  <c r="AO156" i="1"/>
  <c r="AP156" i="1"/>
  <c r="AQ156" i="1"/>
  <c r="AR156" i="1"/>
  <c r="AS156" i="1"/>
  <c r="AT156" i="1"/>
  <c r="AU156" i="1"/>
  <c r="AV156" i="1"/>
  <c r="AX156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L157" i="1"/>
  <c r="AM157" i="1"/>
  <c r="AN157" i="1"/>
  <c r="AO157" i="1"/>
  <c r="AP157" i="1"/>
  <c r="AQ157" i="1"/>
  <c r="AR157" i="1"/>
  <c r="AS157" i="1"/>
  <c r="AT157" i="1"/>
  <c r="AU157" i="1"/>
  <c r="AV157" i="1"/>
  <c r="AX157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L158" i="1"/>
  <c r="AM158" i="1"/>
  <c r="AN158" i="1"/>
  <c r="AO158" i="1"/>
  <c r="AP158" i="1"/>
  <c r="AQ158" i="1"/>
  <c r="AR158" i="1"/>
  <c r="AS158" i="1"/>
  <c r="AT158" i="1"/>
  <c r="AU158" i="1"/>
  <c r="AV158" i="1"/>
  <c r="AX158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L159" i="1"/>
  <c r="AM159" i="1"/>
  <c r="AN159" i="1"/>
  <c r="AO159" i="1"/>
  <c r="AP159" i="1"/>
  <c r="AQ159" i="1"/>
  <c r="AR159" i="1"/>
  <c r="AS159" i="1"/>
  <c r="AT159" i="1"/>
  <c r="AU159" i="1"/>
  <c r="AV159" i="1"/>
  <c r="AX159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L160" i="1"/>
  <c r="AM160" i="1"/>
  <c r="AN160" i="1"/>
  <c r="AO160" i="1"/>
  <c r="AP160" i="1"/>
  <c r="AQ160" i="1"/>
  <c r="AR160" i="1"/>
  <c r="AS160" i="1"/>
  <c r="AT160" i="1"/>
  <c r="AU160" i="1"/>
  <c r="AV160" i="1"/>
  <c r="AX160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L161" i="1"/>
  <c r="AM161" i="1"/>
  <c r="AN161" i="1"/>
  <c r="AO161" i="1"/>
  <c r="AP161" i="1"/>
  <c r="AQ161" i="1"/>
  <c r="AR161" i="1"/>
  <c r="AS161" i="1"/>
  <c r="AT161" i="1"/>
  <c r="AU161" i="1"/>
  <c r="AV161" i="1"/>
  <c r="AX161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L162" i="1"/>
  <c r="AM162" i="1"/>
  <c r="AN162" i="1"/>
  <c r="AO162" i="1"/>
  <c r="AP162" i="1"/>
  <c r="AQ162" i="1"/>
  <c r="AR162" i="1"/>
  <c r="AS162" i="1"/>
  <c r="AT162" i="1"/>
  <c r="AU162" i="1"/>
  <c r="AV162" i="1"/>
  <c r="AX162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L163" i="1"/>
  <c r="AM163" i="1"/>
  <c r="AN163" i="1"/>
  <c r="AO163" i="1"/>
  <c r="AP163" i="1"/>
  <c r="AQ163" i="1"/>
  <c r="AR163" i="1"/>
  <c r="AS163" i="1"/>
  <c r="AT163" i="1"/>
  <c r="AU163" i="1"/>
  <c r="AV163" i="1"/>
  <c r="AX163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L164" i="1"/>
  <c r="AM164" i="1"/>
  <c r="AN164" i="1"/>
  <c r="AO164" i="1"/>
  <c r="AP164" i="1"/>
  <c r="AQ164" i="1"/>
  <c r="AR164" i="1"/>
  <c r="AS164" i="1"/>
  <c r="AT164" i="1"/>
  <c r="AU164" i="1"/>
  <c r="AV164" i="1"/>
  <c r="AX164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L165" i="1"/>
  <c r="AM165" i="1"/>
  <c r="AN165" i="1"/>
  <c r="AO165" i="1"/>
  <c r="AP165" i="1"/>
  <c r="AQ165" i="1"/>
  <c r="AR165" i="1"/>
  <c r="AS165" i="1"/>
  <c r="AT165" i="1"/>
  <c r="AU165" i="1"/>
  <c r="AV165" i="1"/>
  <c r="AX165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L166" i="1"/>
  <c r="AM166" i="1"/>
  <c r="AN166" i="1"/>
  <c r="AO166" i="1"/>
  <c r="AP166" i="1"/>
  <c r="AQ166" i="1"/>
  <c r="AR166" i="1"/>
  <c r="AS166" i="1"/>
  <c r="AT166" i="1"/>
  <c r="AU166" i="1"/>
  <c r="AV166" i="1"/>
  <c r="AX166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L167" i="1"/>
  <c r="AM167" i="1"/>
  <c r="AN167" i="1"/>
  <c r="AO167" i="1"/>
  <c r="AP167" i="1"/>
  <c r="AQ167" i="1"/>
  <c r="AR167" i="1"/>
  <c r="AS167" i="1"/>
  <c r="AT167" i="1"/>
  <c r="AU167" i="1"/>
  <c r="AV167" i="1"/>
  <c r="AX167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L168" i="1"/>
  <c r="AM168" i="1"/>
  <c r="AN168" i="1"/>
  <c r="AO168" i="1"/>
  <c r="AP168" i="1"/>
  <c r="AQ168" i="1"/>
  <c r="AR168" i="1"/>
  <c r="AS168" i="1"/>
  <c r="AT168" i="1"/>
  <c r="AU168" i="1"/>
  <c r="AV168" i="1"/>
  <c r="AX168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L169" i="1"/>
  <c r="AM169" i="1"/>
  <c r="AN169" i="1"/>
  <c r="AO169" i="1"/>
  <c r="AP169" i="1"/>
  <c r="AQ169" i="1"/>
  <c r="AR169" i="1"/>
  <c r="AS169" i="1"/>
  <c r="AT169" i="1"/>
  <c r="AU169" i="1"/>
  <c r="AV169" i="1"/>
  <c r="AX169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L170" i="1"/>
  <c r="AM170" i="1"/>
  <c r="AN170" i="1"/>
  <c r="AO170" i="1"/>
  <c r="AP170" i="1"/>
  <c r="AQ170" i="1"/>
  <c r="AR170" i="1"/>
  <c r="AS170" i="1"/>
  <c r="AT170" i="1"/>
  <c r="AU170" i="1"/>
  <c r="AV170" i="1"/>
  <c r="AX170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L171" i="1"/>
  <c r="AM171" i="1"/>
  <c r="AN171" i="1"/>
  <c r="AO171" i="1"/>
  <c r="AP171" i="1"/>
  <c r="AQ171" i="1"/>
  <c r="AR171" i="1"/>
  <c r="AS171" i="1"/>
  <c r="AT171" i="1"/>
  <c r="AU171" i="1"/>
  <c r="AV171" i="1"/>
  <c r="AX171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L172" i="1"/>
  <c r="AM172" i="1"/>
  <c r="AN172" i="1"/>
  <c r="AO172" i="1"/>
  <c r="AP172" i="1"/>
  <c r="AQ172" i="1"/>
  <c r="AR172" i="1"/>
  <c r="AS172" i="1"/>
  <c r="AT172" i="1"/>
  <c r="AU172" i="1"/>
  <c r="AV172" i="1"/>
  <c r="AX172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L173" i="1"/>
  <c r="AM173" i="1"/>
  <c r="AN173" i="1"/>
  <c r="AO173" i="1"/>
  <c r="AP173" i="1"/>
  <c r="AQ173" i="1"/>
  <c r="AR173" i="1"/>
  <c r="AS173" i="1"/>
  <c r="AT173" i="1"/>
  <c r="AU173" i="1"/>
  <c r="AV173" i="1"/>
  <c r="AX173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L174" i="1"/>
  <c r="AM174" i="1"/>
  <c r="AN174" i="1"/>
  <c r="AO174" i="1"/>
  <c r="AP174" i="1"/>
  <c r="AQ174" i="1"/>
  <c r="AR174" i="1"/>
  <c r="AS174" i="1"/>
  <c r="AT174" i="1"/>
  <c r="AU174" i="1"/>
  <c r="AV174" i="1"/>
  <c r="AX174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L175" i="1"/>
  <c r="AM175" i="1"/>
  <c r="AN175" i="1"/>
  <c r="AO175" i="1"/>
  <c r="AP175" i="1"/>
  <c r="AQ175" i="1"/>
  <c r="AR175" i="1"/>
  <c r="AS175" i="1"/>
  <c r="AT175" i="1"/>
  <c r="AU175" i="1"/>
  <c r="AV175" i="1"/>
  <c r="AX175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L176" i="1"/>
  <c r="AM176" i="1"/>
  <c r="AN176" i="1"/>
  <c r="AO176" i="1"/>
  <c r="AP176" i="1"/>
  <c r="AQ176" i="1"/>
  <c r="AR176" i="1"/>
  <c r="AS176" i="1"/>
  <c r="AT176" i="1"/>
  <c r="AU176" i="1"/>
  <c r="AV176" i="1"/>
  <c r="AX176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L177" i="1"/>
  <c r="AM177" i="1"/>
  <c r="AN177" i="1"/>
  <c r="AO177" i="1"/>
  <c r="AP177" i="1"/>
  <c r="AQ177" i="1"/>
  <c r="AR177" i="1"/>
  <c r="AS177" i="1"/>
  <c r="AT177" i="1"/>
  <c r="AU177" i="1"/>
  <c r="AV177" i="1"/>
  <c r="AX177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L178" i="1"/>
  <c r="AM178" i="1"/>
  <c r="AN178" i="1"/>
  <c r="AO178" i="1"/>
  <c r="AP178" i="1"/>
  <c r="AQ178" i="1"/>
  <c r="AR178" i="1"/>
  <c r="AS178" i="1"/>
  <c r="AT178" i="1"/>
  <c r="AU178" i="1"/>
  <c r="AV178" i="1"/>
  <c r="AX178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L179" i="1"/>
  <c r="AM179" i="1"/>
  <c r="AN179" i="1"/>
  <c r="AO179" i="1"/>
  <c r="AP179" i="1"/>
  <c r="AQ179" i="1"/>
  <c r="AR179" i="1"/>
  <c r="AS179" i="1"/>
  <c r="AT179" i="1"/>
  <c r="AU179" i="1"/>
  <c r="AV179" i="1"/>
  <c r="AX179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L180" i="1"/>
  <c r="AM180" i="1"/>
  <c r="AN180" i="1"/>
  <c r="AO180" i="1"/>
  <c r="AP180" i="1"/>
  <c r="AQ180" i="1"/>
  <c r="AR180" i="1"/>
  <c r="AS180" i="1"/>
  <c r="AT180" i="1"/>
  <c r="AU180" i="1"/>
  <c r="AV180" i="1"/>
  <c r="AX180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L181" i="1"/>
  <c r="AM181" i="1"/>
  <c r="AN181" i="1"/>
  <c r="AO181" i="1"/>
  <c r="AP181" i="1"/>
  <c r="AQ181" i="1"/>
  <c r="AR181" i="1"/>
  <c r="AS181" i="1"/>
  <c r="AT181" i="1"/>
  <c r="AU181" i="1"/>
  <c r="AV181" i="1"/>
  <c r="AX181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L182" i="1"/>
  <c r="AM182" i="1"/>
  <c r="AN182" i="1"/>
  <c r="AO182" i="1"/>
  <c r="AP182" i="1"/>
  <c r="AQ182" i="1"/>
  <c r="AR182" i="1"/>
  <c r="AS182" i="1"/>
  <c r="AT182" i="1"/>
  <c r="AU182" i="1"/>
  <c r="AV182" i="1"/>
  <c r="AX182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L183" i="1"/>
  <c r="AM183" i="1"/>
  <c r="AN183" i="1"/>
  <c r="AO183" i="1"/>
  <c r="AP183" i="1"/>
  <c r="AQ183" i="1"/>
  <c r="AR183" i="1"/>
  <c r="AS183" i="1"/>
  <c r="AT183" i="1"/>
  <c r="AU183" i="1"/>
  <c r="AV183" i="1"/>
  <c r="AX183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L184" i="1"/>
  <c r="AM184" i="1"/>
  <c r="AN184" i="1"/>
  <c r="AO184" i="1"/>
  <c r="AP184" i="1"/>
  <c r="AQ184" i="1"/>
  <c r="AR184" i="1"/>
  <c r="AS184" i="1"/>
  <c r="AT184" i="1"/>
  <c r="AU184" i="1"/>
  <c r="AV184" i="1"/>
  <c r="AX184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L185" i="1"/>
  <c r="AM185" i="1"/>
  <c r="AN185" i="1"/>
  <c r="AO185" i="1"/>
  <c r="AP185" i="1"/>
  <c r="AQ185" i="1"/>
  <c r="AR185" i="1"/>
  <c r="AS185" i="1"/>
  <c r="AT185" i="1"/>
  <c r="AU185" i="1"/>
  <c r="AV185" i="1"/>
  <c r="AX185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L186" i="1"/>
  <c r="AM186" i="1"/>
  <c r="AN186" i="1"/>
  <c r="AO186" i="1"/>
  <c r="AP186" i="1"/>
  <c r="AQ186" i="1"/>
  <c r="AR186" i="1"/>
  <c r="AS186" i="1"/>
  <c r="AT186" i="1"/>
  <c r="AU186" i="1"/>
  <c r="AV186" i="1"/>
  <c r="AX186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L187" i="1"/>
  <c r="AM187" i="1"/>
  <c r="AN187" i="1"/>
  <c r="AO187" i="1"/>
  <c r="AP187" i="1"/>
  <c r="AQ187" i="1"/>
  <c r="AR187" i="1"/>
  <c r="AS187" i="1"/>
  <c r="AT187" i="1"/>
  <c r="AU187" i="1"/>
  <c r="AV187" i="1"/>
  <c r="AX187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L188" i="1"/>
  <c r="AM188" i="1"/>
  <c r="AN188" i="1"/>
  <c r="AO188" i="1"/>
  <c r="AP188" i="1"/>
  <c r="AQ188" i="1"/>
  <c r="AR188" i="1"/>
  <c r="AS188" i="1"/>
  <c r="AT188" i="1"/>
  <c r="AU188" i="1"/>
  <c r="AV188" i="1"/>
  <c r="AX188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L189" i="1"/>
  <c r="AM189" i="1"/>
  <c r="AN189" i="1"/>
  <c r="AO189" i="1"/>
  <c r="AP189" i="1"/>
  <c r="AQ189" i="1"/>
  <c r="AR189" i="1"/>
  <c r="AS189" i="1"/>
  <c r="AT189" i="1"/>
  <c r="AU189" i="1"/>
  <c r="AV189" i="1"/>
  <c r="AX189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L190" i="1"/>
  <c r="AM190" i="1"/>
  <c r="AN190" i="1"/>
  <c r="AO190" i="1"/>
  <c r="AP190" i="1"/>
  <c r="AQ190" i="1"/>
  <c r="AR190" i="1"/>
  <c r="AS190" i="1"/>
  <c r="AT190" i="1"/>
  <c r="AU190" i="1"/>
  <c r="AV190" i="1"/>
  <c r="AX190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L191" i="1"/>
  <c r="AM191" i="1"/>
  <c r="AN191" i="1"/>
  <c r="AO191" i="1"/>
  <c r="AP191" i="1"/>
  <c r="AQ191" i="1"/>
  <c r="AR191" i="1"/>
  <c r="AS191" i="1"/>
  <c r="AT191" i="1"/>
  <c r="AU191" i="1"/>
  <c r="AV191" i="1"/>
  <c r="AX191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L192" i="1"/>
  <c r="AM192" i="1"/>
  <c r="AN192" i="1"/>
  <c r="AO192" i="1"/>
  <c r="AP192" i="1"/>
  <c r="AQ192" i="1"/>
  <c r="AR192" i="1"/>
  <c r="AS192" i="1"/>
  <c r="AT192" i="1"/>
  <c r="AU192" i="1"/>
  <c r="AV192" i="1"/>
  <c r="AX192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L193" i="1"/>
  <c r="AM193" i="1"/>
  <c r="AN193" i="1"/>
  <c r="AO193" i="1"/>
  <c r="AP193" i="1"/>
  <c r="AQ193" i="1"/>
  <c r="AR193" i="1"/>
  <c r="AS193" i="1"/>
  <c r="AT193" i="1"/>
  <c r="AU193" i="1"/>
  <c r="AV193" i="1"/>
  <c r="AX193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L194" i="1"/>
  <c r="AM194" i="1"/>
  <c r="AN194" i="1"/>
  <c r="AO194" i="1"/>
  <c r="AP194" i="1"/>
  <c r="AQ194" i="1"/>
  <c r="AR194" i="1"/>
  <c r="AS194" i="1"/>
  <c r="AT194" i="1"/>
  <c r="AU194" i="1"/>
  <c r="AV194" i="1"/>
  <c r="AX194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L195" i="1"/>
  <c r="AM195" i="1"/>
  <c r="AN195" i="1"/>
  <c r="AO195" i="1"/>
  <c r="AP195" i="1"/>
  <c r="AQ195" i="1"/>
  <c r="AR195" i="1"/>
  <c r="AS195" i="1"/>
  <c r="AT195" i="1"/>
  <c r="AU195" i="1"/>
  <c r="AV195" i="1"/>
  <c r="AX195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L196" i="1"/>
  <c r="AM196" i="1"/>
  <c r="AN196" i="1"/>
  <c r="AO196" i="1"/>
  <c r="AP196" i="1"/>
  <c r="AQ196" i="1"/>
  <c r="AR196" i="1"/>
  <c r="AS196" i="1"/>
  <c r="AT196" i="1"/>
  <c r="AU196" i="1"/>
  <c r="AV196" i="1"/>
  <c r="AX196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L197" i="1"/>
  <c r="AM197" i="1"/>
  <c r="AN197" i="1"/>
  <c r="AO197" i="1"/>
  <c r="AP197" i="1"/>
  <c r="AQ197" i="1"/>
  <c r="AR197" i="1"/>
  <c r="AS197" i="1"/>
  <c r="AT197" i="1"/>
  <c r="AU197" i="1"/>
  <c r="AV197" i="1"/>
  <c r="AX197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L198" i="1"/>
  <c r="AM198" i="1"/>
  <c r="AN198" i="1"/>
  <c r="AO198" i="1"/>
  <c r="AP198" i="1"/>
  <c r="AQ198" i="1"/>
  <c r="AR198" i="1"/>
  <c r="AS198" i="1"/>
  <c r="AT198" i="1"/>
  <c r="AU198" i="1"/>
  <c r="AV198" i="1"/>
  <c r="AX198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L199" i="1"/>
  <c r="AM199" i="1"/>
  <c r="AN199" i="1"/>
  <c r="AO199" i="1"/>
  <c r="AP199" i="1"/>
  <c r="AQ199" i="1"/>
  <c r="AR199" i="1"/>
  <c r="AS199" i="1"/>
  <c r="AT199" i="1"/>
  <c r="AU199" i="1"/>
  <c r="AV199" i="1"/>
  <c r="AX199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L200" i="1"/>
  <c r="AM200" i="1"/>
  <c r="AN200" i="1"/>
  <c r="AO200" i="1"/>
  <c r="AP200" i="1"/>
  <c r="AQ200" i="1"/>
  <c r="AR200" i="1"/>
  <c r="AS200" i="1"/>
  <c r="AT200" i="1"/>
  <c r="AU200" i="1"/>
  <c r="AV200" i="1"/>
  <c r="AX200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L201" i="1"/>
  <c r="AM201" i="1"/>
  <c r="AN201" i="1"/>
  <c r="AO201" i="1"/>
  <c r="AP201" i="1"/>
  <c r="AQ201" i="1"/>
  <c r="AR201" i="1"/>
  <c r="AS201" i="1"/>
  <c r="AT201" i="1"/>
  <c r="AU201" i="1"/>
  <c r="AV201" i="1"/>
  <c r="AX201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L202" i="1"/>
  <c r="AM202" i="1"/>
  <c r="AN202" i="1"/>
  <c r="AO202" i="1"/>
  <c r="AP202" i="1"/>
  <c r="AQ202" i="1"/>
  <c r="AR202" i="1"/>
  <c r="AS202" i="1"/>
  <c r="AT202" i="1"/>
  <c r="AU202" i="1"/>
  <c r="AV202" i="1"/>
  <c r="AX202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L203" i="1"/>
  <c r="AM203" i="1"/>
  <c r="AN203" i="1"/>
  <c r="AO203" i="1"/>
  <c r="AP203" i="1"/>
  <c r="AQ203" i="1"/>
  <c r="AR203" i="1"/>
  <c r="AS203" i="1"/>
  <c r="AT203" i="1"/>
  <c r="AU203" i="1"/>
  <c r="AV203" i="1"/>
  <c r="AX203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L204" i="1"/>
  <c r="AM204" i="1"/>
  <c r="AN204" i="1"/>
  <c r="AO204" i="1"/>
  <c r="AP204" i="1"/>
  <c r="AQ204" i="1"/>
  <c r="AR204" i="1"/>
  <c r="AS204" i="1"/>
  <c r="AT204" i="1"/>
  <c r="AU204" i="1"/>
  <c r="AV204" i="1"/>
  <c r="AX204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L205" i="1"/>
  <c r="AM205" i="1"/>
  <c r="AN205" i="1"/>
  <c r="AO205" i="1"/>
  <c r="AP205" i="1"/>
  <c r="AQ205" i="1"/>
  <c r="AR205" i="1"/>
  <c r="AS205" i="1"/>
  <c r="AT205" i="1"/>
  <c r="AU205" i="1"/>
  <c r="AV205" i="1"/>
  <c r="AX205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L206" i="1"/>
  <c r="AM206" i="1"/>
  <c r="AN206" i="1"/>
  <c r="AO206" i="1"/>
  <c r="AP206" i="1"/>
  <c r="AQ206" i="1"/>
  <c r="AR206" i="1"/>
  <c r="AS206" i="1"/>
  <c r="AT206" i="1"/>
  <c r="AU206" i="1"/>
  <c r="AV206" i="1"/>
  <c r="AX206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L207" i="1"/>
  <c r="AM207" i="1"/>
  <c r="AN207" i="1"/>
  <c r="AO207" i="1"/>
  <c r="AP207" i="1"/>
  <c r="AQ207" i="1"/>
  <c r="AR207" i="1"/>
  <c r="AS207" i="1"/>
  <c r="AT207" i="1"/>
  <c r="AU207" i="1"/>
  <c r="AV207" i="1"/>
  <c r="AX207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L208" i="1"/>
  <c r="AM208" i="1"/>
  <c r="AN208" i="1"/>
  <c r="AO208" i="1"/>
  <c r="AP208" i="1"/>
  <c r="AQ208" i="1"/>
  <c r="AR208" i="1"/>
  <c r="AS208" i="1"/>
  <c r="AT208" i="1"/>
  <c r="AU208" i="1"/>
  <c r="AV208" i="1"/>
  <c r="AX208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L209" i="1"/>
  <c r="AM209" i="1"/>
  <c r="AN209" i="1"/>
  <c r="AO209" i="1"/>
  <c r="AP209" i="1"/>
  <c r="AQ209" i="1"/>
  <c r="AR209" i="1"/>
  <c r="AS209" i="1"/>
  <c r="AT209" i="1"/>
  <c r="AU209" i="1"/>
  <c r="AV209" i="1"/>
  <c r="AX209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L210" i="1"/>
  <c r="AM210" i="1"/>
  <c r="AN210" i="1"/>
  <c r="AO210" i="1"/>
  <c r="AP210" i="1"/>
  <c r="AQ210" i="1"/>
  <c r="AR210" i="1"/>
  <c r="AS210" i="1"/>
  <c r="AT210" i="1"/>
  <c r="AU210" i="1"/>
  <c r="AV210" i="1"/>
  <c r="AX210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L211" i="1"/>
  <c r="AM211" i="1"/>
  <c r="AN211" i="1"/>
  <c r="AO211" i="1"/>
  <c r="AP211" i="1"/>
  <c r="AQ211" i="1"/>
  <c r="AR211" i="1"/>
  <c r="AS211" i="1"/>
  <c r="AT211" i="1"/>
  <c r="AU211" i="1"/>
  <c r="AV211" i="1"/>
  <c r="AX211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L212" i="1"/>
  <c r="AM212" i="1"/>
  <c r="AN212" i="1"/>
  <c r="AO212" i="1"/>
  <c r="AP212" i="1"/>
  <c r="AQ212" i="1"/>
  <c r="AR212" i="1"/>
  <c r="AS212" i="1"/>
  <c r="AT212" i="1"/>
  <c r="AU212" i="1"/>
  <c r="AV212" i="1"/>
  <c r="AX212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L213" i="1"/>
  <c r="AM213" i="1"/>
  <c r="AN213" i="1"/>
  <c r="AO213" i="1"/>
  <c r="AP213" i="1"/>
  <c r="AQ213" i="1"/>
  <c r="AR213" i="1"/>
  <c r="AS213" i="1"/>
  <c r="AT213" i="1"/>
  <c r="AU213" i="1"/>
  <c r="AV213" i="1"/>
  <c r="AX213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L214" i="1"/>
  <c r="AM214" i="1"/>
  <c r="AN214" i="1"/>
  <c r="AO214" i="1"/>
  <c r="AP214" i="1"/>
  <c r="AQ214" i="1"/>
  <c r="AR214" i="1"/>
  <c r="AS214" i="1"/>
  <c r="AT214" i="1"/>
  <c r="AU214" i="1"/>
  <c r="AV214" i="1"/>
  <c r="AX214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L215" i="1"/>
  <c r="AM215" i="1"/>
  <c r="AN215" i="1"/>
  <c r="AO215" i="1"/>
  <c r="AP215" i="1"/>
  <c r="AQ215" i="1"/>
  <c r="AR215" i="1"/>
  <c r="AS215" i="1"/>
  <c r="AT215" i="1"/>
  <c r="AU215" i="1"/>
  <c r="AV215" i="1"/>
  <c r="AX215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L216" i="1"/>
  <c r="AM216" i="1"/>
  <c r="AN216" i="1"/>
  <c r="AO216" i="1"/>
  <c r="AP216" i="1"/>
  <c r="AQ216" i="1"/>
  <c r="AR216" i="1"/>
  <c r="AS216" i="1"/>
  <c r="AT216" i="1"/>
  <c r="AU216" i="1"/>
  <c r="AV216" i="1"/>
  <c r="AX216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L217" i="1"/>
  <c r="AM217" i="1"/>
  <c r="AN217" i="1"/>
  <c r="AO217" i="1"/>
  <c r="AP217" i="1"/>
  <c r="AQ217" i="1"/>
  <c r="AR217" i="1"/>
  <c r="AS217" i="1"/>
  <c r="AT217" i="1"/>
  <c r="AU217" i="1"/>
  <c r="AV217" i="1"/>
  <c r="AX217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L218" i="1"/>
  <c r="AM218" i="1"/>
  <c r="AN218" i="1"/>
  <c r="AO218" i="1"/>
  <c r="AP218" i="1"/>
  <c r="AQ218" i="1"/>
  <c r="AR218" i="1"/>
  <c r="AS218" i="1"/>
  <c r="AT218" i="1"/>
  <c r="AU218" i="1"/>
  <c r="AV218" i="1"/>
  <c r="AX218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L219" i="1"/>
  <c r="AM219" i="1"/>
  <c r="AN219" i="1"/>
  <c r="AO219" i="1"/>
  <c r="AP219" i="1"/>
  <c r="AQ219" i="1"/>
  <c r="AR219" i="1"/>
  <c r="AS219" i="1"/>
  <c r="AT219" i="1"/>
  <c r="AU219" i="1"/>
  <c r="AV219" i="1"/>
  <c r="AX219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L220" i="1"/>
  <c r="AM220" i="1"/>
  <c r="AN220" i="1"/>
  <c r="AO220" i="1"/>
  <c r="AP220" i="1"/>
  <c r="AQ220" i="1"/>
  <c r="AR220" i="1"/>
  <c r="AS220" i="1"/>
  <c r="AT220" i="1"/>
  <c r="AU220" i="1"/>
  <c r="AV220" i="1"/>
  <c r="AX220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L221" i="1"/>
  <c r="AM221" i="1"/>
  <c r="AN221" i="1"/>
  <c r="AO221" i="1"/>
  <c r="AP221" i="1"/>
  <c r="AQ221" i="1"/>
  <c r="AR221" i="1"/>
  <c r="AS221" i="1"/>
  <c r="AT221" i="1"/>
  <c r="AU221" i="1"/>
  <c r="AV221" i="1"/>
  <c r="AX221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L222" i="1"/>
  <c r="AM222" i="1"/>
  <c r="AN222" i="1"/>
  <c r="AO222" i="1"/>
  <c r="AP222" i="1"/>
  <c r="AQ222" i="1"/>
  <c r="AR222" i="1"/>
  <c r="AS222" i="1"/>
  <c r="AT222" i="1"/>
  <c r="AU222" i="1"/>
  <c r="AV222" i="1"/>
  <c r="AX222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L223" i="1"/>
  <c r="AM223" i="1"/>
  <c r="AN223" i="1"/>
  <c r="AO223" i="1"/>
  <c r="AP223" i="1"/>
  <c r="AQ223" i="1"/>
  <c r="AR223" i="1"/>
  <c r="AS223" i="1"/>
  <c r="AT223" i="1"/>
  <c r="AU223" i="1"/>
  <c r="AV223" i="1"/>
  <c r="AX223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L224" i="1"/>
  <c r="AM224" i="1"/>
  <c r="AN224" i="1"/>
  <c r="AO224" i="1"/>
  <c r="AP224" i="1"/>
  <c r="AQ224" i="1"/>
  <c r="AR224" i="1"/>
  <c r="AS224" i="1"/>
  <c r="AT224" i="1"/>
  <c r="AU224" i="1"/>
  <c r="AV224" i="1"/>
  <c r="AX224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L225" i="1"/>
  <c r="AM225" i="1"/>
  <c r="AN225" i="1"/>
  <c r="AO225" i="1"/>
  <c r="AP225" i="1"/>
  <c r="AQ225" i="1"/>
  <c r="AR225" i="1"/>
  <c r="AS225" i="1"/>
  <c r="AT225" i="1"/>
  <c r="AU225" i="1"/>
  <c r="AV225" i="1"/>
  <c r="AX225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L226" i="1"/>
  <c r="AM226" i="1"/>
  <c r="AN226" i="1"/>
  <c r="AO226" i="1"/>
  <c r="AP226" i="1"/>
  <c r="AQ226" i="1"/>
  <c r="AR226" i="1"/>
  <c r="AS226" i="1"/>
  <c r="AT226" i="1"/>
  <c r="AU226" i="1"/>
  <c r="AV226" i="1"/>
  <c r="AX226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L227" i="1"/>
  <c r="AM227" i="1"/>
  <c r="AN227" i="1"/>
  <c r="AO227" i="1"/>
  <c r="AP227" i="1"/>
  <c r="AQ227" i="1"/>
  <c r="AR227" i="1"/>
  <c r="AS227" i="1"/>
  <c r="AT227" i="1"/>
  <c r="AU227" i="1"/>
  <c r="AV227" i="1"/>
  <c r="AX227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L228" i="1"/>
  <c r="AM228" i="1"/>
  <c r="AN228" i="1"/>
  <c r="AO228" i="1"/>
  <c r="AP228" i="1"/>
  <c r="AQ228" i="1"/>
  <c r="AR228" i="1"/>
  <c r="AS228" i="1"/>
  <c r="AT228" i="1"/>
  <c r="AU228" i="1"/>
  <c r="AV228" i="1"/>
  <c r="AX228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L229" i="1"/>
  <c r="AM229" i="1"/>
  <c r="AN229" i="1"/>
  <c r="AO229" i="1"/>
  <c r="AP229" i="1"/>
  <c r="AQ229" i="1"/>
  <c r="AR229" i="1"/>
  <c r="AS229" i="1"/>
  <c r="AT229" i="1"/>
  <c r="AU229" i="1"/>
  <c r="AV229" i="1"/>
  <c r="AX229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L230" i="1"/>
  <c r="AM230" i="1"/>
  <c r="AN230" i="1"/>
  <c r="AO230" i="1"/>
  <c r="AP230" i="1"/>
  <c r="AQ230" i="1"/>
  <c r="AR230" i="1"/>
  <c r="AS230" i="1"/>
  <c r="AT230" i="1"/>
  <c r="AU230" i="1"/>
  <c r="AV230" i="1"/>
  <c r="AX230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L231" i="1"/>
  <c r="AM231" i="1"/>
  <c r="AN231" i="1"/>
  <c r="AO231" i="1"/>
  <c r="AP231" i="1"/>
  <c r="AQ231" i="1"/>
  <c r="AR231" i="1"/>
  <c r="AS231" i="1"/>
  <c r="AT231" i="1"/>
  <c r="AU231" i="1"/>
  <c r="AV231" i="1"/>
  <c r="AX231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L232" i="1"/>
  <c r="AM232" i="1"/>
  <c r="AN232" i="1"/>
  <c r="AO232" i="1"/>
  <c r="AP232" i="1"/>
  <c r="AQ232" i="1"/>
  <c r="AR232" i="1"/>
  <c r="AS232" i="1"/>
  <c r="AT232" i="1"/>
  <c r="AU232" i="1"/>
  <c r="AV232" i="1"/>
  <c r="AX232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L233" i="1"/>
  <c r="AM233" i="1"/>
  <c r="AN233" i="1"/>
  <c r="AO233" i="1"/>
  <c r="AP233" i="1"/>
  <c r="AQ233" i="1"/>
  <c r="AR233" i="1"/>
  <c r="AS233" i="1"/>
  <c r="AT233" i="1"/>
  <c r="AU233" i="1"/>
  <c r="AV233" i="1"/>
  <c r="AX233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L234" i="1"/>
  <c r="AM234" i="1"/>
  <c r="AN234" i="1"/>
  <c r="AO234" i="1"/>
  <c r="AP234" i="1"/>
  <c r="AQ234" i="1"/>
  <c r="AR234" i="1"/>
  <c r="AS234" i="1"/>
  <c r="AT234" i="1"/>
  <c r="AU234" i="1"/>
  <c r="AV234" i="1"/>
  <c r="AX234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L235" i="1"/>
  <c r="AM235" i="1"/>
  <c r="AN235" i="1"/>
  <c r="AO235" i="1"/>
  <c r="AP235" i="1"/>
  <c r="AQ235" i="1"/>
  <c r="AR235" i="1"/>
  <c r="AS235" i="1"/>
  <c r="AT235" i="1"/>
  <c r="AU235" i="1"/>
  <c r="AV235" i="1"/>
  <c r="AX235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L236" i="1"/>
  <c r="AM236" i="1"/>
  <c r="AN236" i="1"/>
  <c r="AO236" i="1"/>
  <c r="AP236" i="1"/>
  <c r="AQ236" i="1"/>
  <c r="AR236" i="1"/>
  <c r="AS236" i="1"/>
  <c r="AT236" i="1"/>
  <c r="AU236" i="1"/>
  <c r="AV236" i="1"/>
  <c r="AX236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L237" i="1"/>
  <c r="AM237" i="1"/>
  <c r="AN237" i="1"/>
  <c r="AO237" i="1"/>
  <c r="AP237" i="1"/>
  <c r="AQ237" i="1"/>
  <c r="AR237" i="1"/>
  <c r="AS237" i="1"/>
  <c r="AT237" i="1"/>
  <c r="AU237" i="1"/>
  <c r="AV237" i="1"/>
  <c r="AX237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L238" i="1"/>
  <c r="AM238" i="1"/>
  <c r="AN238" i="1"/>
  <c r="AO238" i="1"/>
  <c r="AP238" i="1"/>
  <c r="AQ238" i="1"/>
  <c r="AR238" i="1"/>
  <c r="AS238" i="1"/>
  <c r="AT238" i="1"/>
  <c r="AU238" i="1"/>
  <c r="AV238" i="1"/>
  <c r="AX238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L239" i="1"/>
  <c r="AM239" i="1"/>
  <c r="AN239" i="1"/>
  <c r="AO239" i="1"/>
  <c r="AP239" i="1"/>
  <c r="AQ239" i="1"/>
  <c r="AR239" i="1"/>
  <c r="AS239" i="1"/>
  <c r="AT239" i="1"/>
  <c r="AU239" i="1"/>
  <c r="AV239" i="1"/>
  <c r="AX239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L240" i="1"/>
  <c r="AM240" i="1"/>
  <c r="AN240" i="1"/>
  <c r="AO240" i="1"/>
  <c r="AP240" i="1"/>
  <c r="AQ240" i="1"/>
  <c r="AR240" i="1"/>
  <c r="AS240" i="1"/>
  <c r="AT240" i="1"/>
  <c r="AU240" i="1"/>
  <c r="AV240" i="1"/>
  <c r="AX240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L241" i="1"/>
  <c r="AM241" i="1"/>
  <c r="AN241" i="1"/>
  <c r="AO241" i="1"/>
  <c r="AP241" i="1"/>
  <c r="AQ241" i="1"/>
  <c r="AR241" i="1"/>
  <c r="AS241" i="1"/>
  <c r="AT241" i="1"/>
  <c r="AU241" i="1"/>
  <c r="AV241" i="1"/>
  <c r="AX241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L242" i="1"/>
  <c r="AM242" i="1"/>
  <c r="AN242" i="1"/>
  <c r="AO242" i="1"/>
  <c r="AP242" i="1"/>
  <c r="AQ242" i="1"/>
  <c r="AR242" i="1"/>
  <c r="AS242" i="1"/>
  <c r="AT242" i="1"/>
  <c r="AU242" i="1"/>
  <c r="AV242" i="1"/>
  <c r="AX242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L243" i="1"/>
  <c r="AM243" i="1"/>
  <c r="AN243" i="1"/>
  <c r="AO243" i="1"/>
  <c r="AP243" i="1"/>
  <c r="AQ243" i="1"/>
  <c r="AR243" i="1"/>
  <c r="AS243" i="1"/>
  <c r="AT243" i="1"/>
  <c r="AU243" i="1"/>
  <c r="AV243" i="1"/>
  <c r="AX243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L244" i="1"/>
  <c r="AM244" i="1"/>
  <c r="AN244" i="1"/>
  <c r="AO244" i="1"/>
  <c r="AP244" i="1"/>
  <c r="AQ244" i="1"/>
  <c r="AR244" i="1"/>
  <c r="AS244" i="1"/>
  <c r="AT244" i="1"/>
  <c r="AU244" i="1"/>
  <c r="AV244" i="1"/>
  <c r="AX244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L245" i="1"/>
  <c r="AM245" i="1"/>
  <c r="AN245" i="1"/>
  <c r="AO245" i="1"/>
  <c r="AP245" i="1"/>
  <c r="AQ245" i="1"/>
  <c r="AR245" i="1"/>
  <c r="AS245" i="1"/>
  <c r="AT245" i="1"/>
  <c r="AU245" i="1"/>
  <c r="AV245" i="1"/>
  <c r="AX245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L246" i="1"/>
  <c r="AM246" i="1"/>
  <c r="AN246" i="1"/>
  <c r="AO246" i="1"/>
  <c r="AP246" i="1"/>
  <c r="AQ246" i="1"/>
  <c r="AR246" i="1"/>
  <c r="AS246" i="1"/>
  <c r="AT246" i="1"/>
  <c r="AU246" i="1"/>
  <c r="AV246" i="1"/>
  <c r="AX246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L247" i="1"/>
  <c r="AM247" i="1"/>
  <c r="AN247" i="1"/>
  <c r="AO247" i="1"/>
  <c r="AP247" i="1"/>
  <c r="AQ247" i="1"/>
  <c r="AR247" i="1"/>
  <c r="AS247" i="1"/>
  <c r="AT247" i="1"/>
  <c r="AU247" i="1"/>
  <c r="AV247" i="1"/>
  <c r="AX247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L248" i="1"/>
  <c r="AM248" i="1"/>
  <c r="AN248" i="1"/>
  <c r="AO248" i="1"/>
  <c r="AP248" i="1"/>
  <c r="AQ248" i="1"/>
  <c r="AR248" i="1"/>
  <c r="AS248" i="1"/>
  <c r="AT248" i="1"/>
  <c r="AU248" i="1"/>
  <c r="AV248" i="1"/>
  <c r="AX248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L249" i="1"/>
  <c r="AM249" i="1"/>
  <c r="AN249" i="1"/>
  <c r="AO249" i="1"/>
  <c r="AP249" i="1"/>
  <c r="AQ249" i="1"/>
  <c r="AR249" i="1"/>
  <c r="AS249" i="1"/>
  <c r="AT249" i="1"/>
  <c r="AU249" i="1"/>
  <c r="AV249" i="1"/>
  <c r="AX249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L250" i="1"/>
  <c r="AM250" i="1"/>
  <c r="AN250" i="1"/>
  <c r="AO250" i="1"/>
  <c r="AP250" i="1"/>
  <c r="AQ250" i="1"/>
  <c r="AR250" i="1"/>
  <c r="AS250" i="1"/>
  <c r="AT250" i="1"/>
  <c r="AU250" i="1"/>
  <c r="AV250" i="1"/>
  <c r="AX250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L251" i="1"/>
  <c r="AM251" i="1"/>
  <c r="AN251" i="1"/>
  <c r="AO251" i="1"/>
  <c r="AP251" i="1"/>
  <c r="AQ251" i="1"/>
  <c r="AR251" i="1"/>
  <c r="AS251" i="1"/>
  <c r="AT251" i="1"/>
  <c r="AU251" i="1"/>
  <c r="AV251" i="1"/>
  <c r="AX251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L252" i="1"/>
  <c r="AM252" i="1"/>
  <c r="AN252" i="1"/>
  <c r="AO252" i="1"/>
  <c r="AP252" i="1"/>
  <c r="AQ252" i="1"/>
  <c r="AR252" i="1"/>
  <c r="AS252" i="1"/>
  <c r="AT252" i="1"/>
  <c r="AU252" i="1"/>
  <c r="AV252" i="1"/>
  <c r="AX252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L253" i="1"/>
  <c r="AM253" i="1"/>
  <c r="AN253" i="1"/>
  <c r="AO253" i="1"/>
  <c r="AP253" i="1"/>
  <c r="AQ253" i="1"/>
  <c r="AR253" i="1"/>
  <c r="AS253" i="1"/>
  <c r="AT253" i="1"/>
  <c r="AU253" i="1"/>
  <c r="AV253" i="1"/>
  <c r="AX253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L254" i="1"/>
  <c r="AM254" i="1"/>
  <c r="AN254" i="1"/>
  <c r="AO254" i="1"/>
  <c r="AP254" i="1"/>
  <c r="AQ254" i="1"/>
  <c r="AR254" i="1"/>
  <c r="AS254" i="1"/>
  <c r="AT254" i="1"/>
  <c r="AU254" i="1"/>
  <c r="AV254" i="1"/>
  <c r="AX254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L255" i="1"/>
  <c r="AM255" i="1"/>
  <c r="AN255" i="1"/>
  <c r="AO255" i="1"/>
  <c r="AP255" i="1"/>
  <c r="AQ255" i="1"/>
  <c r="AR255" i="1"/>
  <c r="AS255" i="1"/>
  <c r="AT255" i="1"/>
  <c r="AU255" i="1"/>
  <c r="AV255" i="1"/>
  <c r="AX255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L256" i="1"/>
  <c r="AM256" i="1"/>
  <c r="AN256" i="1"/>
  <c r="AO256" i="1"/>
  <c r="AP256" i="1"/>
  <c r="AQ256" i="1"/>
  <c r="AR256" i="1"/>
  <c r="AS256" i="1"/>
  <c r="AT256" i="1"/>
  <c r="AU256" i="1"/>
  <c r="AV256" i="1"/>
  <c r="AX256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L257" i="1"/>
  <c r="AM257" i="1"/>
  <c r="AN257" i="1"/>
  <c r="AO257" i="1"/>
  <c r="AP257" i="1"/>
  <c r="AQ257" i="1"/>
  <c r="AR257" i="1"/>
  <c r="AS257" i="1"/>
  <c r="AT257" i="1"/>
  <c r="AU257" i="1"/>
  <c r="AV257" i="1"/>
  <c r="AX257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L258" i="1"/>
  <c r="AM258" i="1"/>
  <c r="AN258" i="1"/>
  <c r="AO258" i="1"/>
  <c r="AP258" i="1"/>
  <c r="AQ258" i="1"/>
  <c r="AR258" i="1"/>
  <c r="AS258" i="1"/>
  <c r="AT258" i="1"/>
  <c r="AU258" i="1"/>
  <c r="AV258" i="1"/>
  <c r="AX258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L259" i="1"/>
  <c r="AM259" i="1"/>
  <c r="AN259" i="1"/>
  <c r="AO259" i="1"/>
  <c r="AP259" i="1"/>
  <c r="AQ259" i="1"/>
  <c r="AR259" i="1"/>
  <c r="AS259" i="1"/>
  <c r="AT259" i="1"/>
  <c r="AU259" i="1"/>
  <c r="AV259" i="1"/>
  <c r="AX259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L260" i="1"/>
  <c r="AM260" i="1"/>
  <c r="AN260" i="1"/>
  <c r="AO260" i="1"/>
  <c r="AP260" i="1"/>
  <c r="AQ260" i="1"/>
  <c r="AR260" i="1"/>
  <c r="AS260" i="1"/>
  <c r="AT260" i="1"/>
  <c r="AU260" i="1"/>
  <c r="AV260" i="1"/>
  <c r="AX260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L261" i="1"/>
  <c r="AM261" i="1"/>
  <c r="AN261" i="1"/>
  <c r="AO261" i="1"/>
  <c r="AP261" i="1"/>
  <c r="AQ261" i="1"/>
  <c r="AR261" i="1"/>
  <c r="AS261" i="1"/>
  <c r="AT261" i="1"/>
  <c r="AU261" i="1"/>
  <c r="AV261" i="1"/>
  <c r="AX261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L262" i="1"/>
  <c r="AM262" i="1"/>
  <c r="AN262" i="1"/>
  <c r="AO262" i="1"/>
  <c r="AP262" i="1"/>
  <c r="AQ262" i="1"/>
  <c r="AR262" i="1"/>
  <c r="AS262" i="1"/>
  <c r="AT262" i="1"/>
  <c r="AU262" i="1"/>
  <c r="AV262" i="1"/>
  <c r="AX262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L263" i="1"/>
  <c r="AM263" i="1"/>
  <c r="AN263" i="1"/>
  <c r="AO263" i="1"/>
  <c r="AP263" i="1"/>
  <c r="AQ263" i="1"/>
  <c r="AR263" i="1"/>
  <c r="AS263" i="1"/>
  <c r="AT263" i="1"/>
  <c r="AU263" i="1"/>
  <c r="AV263" i="1"/>
  <c r="AX263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L264" i="1"/>
  <c r="AM264" i="1"/>
  <c r="AN264" i="1"/>
  <c r="AO264" i="1"/>
  <c r="AP264" i="1"/>
  <c r="AQ264" i="1"/>
  <c r="AR264" i="1"/>
  <c r="AS264" i="1"/>
  <c r="AT264" i="1"/>
  <c r="AU264" i="1"/>
  <c r="AV264" i="1"/>
  <c r="AX264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L265" i="1"/>
  <c r="AM265" i="1"/>
  <c r="AN265" i="1"/>
  <c r="AO265" i="1"/>
  <c r="AP265" i="1"/>
  <c r="AQ265" i="1"/>
  <c r="AR265" i="1"/>
  <c r="AS265" i="1"/>
  <c r="AT265" i="1"/>
  <c r="AU265" i="1"/>
  <c r="AV265" i="1"/>
  <c r="AX265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L266" i="1"/>
  <c r="AM266" i="1"/>
  <c r="AN266" i="1"/>
  <c r="AO266" i="1"/>
  <c r="AP266" i="1"/>
  <c r="AQ266" i="1"/>
  <c r="AR266" i="1"/>
  <c r="AS266" i="1"/>
  <c r="AT266" i="1"/>
  <c r="AU266" i="1"/>
  <c r="AV266" i="1"/>
  <c r="AX266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L267" i="1"/>
  <c r="AM267" i="1"/>
  <c r="AN267" i="1"/>
  <c r="AO267" i="1"/>
  <c r="AP267" i="1"/>
  <c r="AQ267" i="1"/>
  <c r="AR267" i="1"/>
  <c r="AS267" i="1"/>
  <c r="AT267" i="1"/>
  <c r="AU267" i="1"/>
  <c r="AV267" i="1"/>
  <c r="AX267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L268" i="1"/>
  <c r="AM268" i="1"/>
  <c r="AN268" i="1"/>
  <c r="AO268" i="1"/>
  <c r="AP268" i="1"/>
  <c r="AQ268" i="1"/>
  <c r="AR268" i="1"/>
  <c r="AS268" i="1"/>
  <c r="AT268" i="1"/>
  <c r="AU268" i="1"/>
  <c r="AV268" i="1"/>
  <c r="AX268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L269" i="1"/>
  <c r="AM269" i="1"/>
  <c r="AN269" i="1"/>
  <c r="AO269" i="1"/>
  <c r="AP269" i="1"/>
  <c r="AQ269" i="1"/>
  <c r="AR269" i="1"/>
  <c r="AS269" i="1"/>
  <c r="AT269" i="1"/>
  <c r="AU269" i="1"/>
  <c r="AV269" i="1"/>
  <c r="AX269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L270" i="1"/>
  <c r="AM270" i="1"/>
  <c r="AN270" i="1"/>
  <c r="AO270" i="1"/>
  <c r="AP270" i="1"/>
  <c r="AQ270" i="1"/>
  <c r="AR270" i="1"/>
  <c r="AS270" i="1"/>
  <c r="AT270" i="1"/>
  <c r="AU270" i="1"/>
  <c r="AV270" i="1"/>
  <c r="AX270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L271" i="1"/>
  <c r="AM271" i="1"/>
  <c r="AN271" i="1"/>
  <c r="AO271" i="1"/>
  <c r="AP271" i="1"/>
  <c r="AQ271" i="1"/>
  <c r="AR271" i="1"/>
  <c r="AS271" i="1"/>
  <c r="AT271" i="1"/>
  <c r="AU271" i="1"/>
  <c r="AV271" i="1"/>
  <c r="AX271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L272" i="1"/>
  <c r="AM272" i="1"/>
  <c r="AN272" i="1"/>
  <c r="AO272" i="1"/>
  <c r="AP272" i="1"/>
  <c r="AQ272" i="1"/>
  <c r="AR272" i="1"/>
  <c r="AS272" i="1"/>
  <c r="AT272" i="1"/>
  <c r="AU272" i="1"/>
  <c r="AV272" i="1"/>
  <c r="AX272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L273" i="1"/>
  <c r="AM273" i="1"/>
  <c r="AN273" i="1"/>
  <c r="AO273" i="1"/>
  <c r="AP273" i="1"/>
  <c r="AQ273" i="1"/>
  <c r="AR273" i="1"/>
  <c r="AS273" i="1"/>
  <c r="AT273" i="1"/>
  <c r="AU273" i="1"/>
  <c r="AV273" i="1"/>
  <c r="AX273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L274" i="1"/>
  <c r="AM274" i="1"/>
  <c r="AN274" i="1"/>
  <c r="AO274" i="1"/>
  <c r="AP274" i="1"/>
  <c r="AQ274" i="1"/>
  <c r="AR274" i="1"/>
  <c r="AS274" i="1"/>
  <c r="AT274" i="1"/>
  <c r="AU274" i="1"/>
  <c r="AV274" i="1"/>
  <c r="AX274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L275" i="1"/>
  <c r="AM275" i="1"/>
  <c r="AN275" i="1"/>
  <c r="AO275" i="1"/>
  <c r="AP275" i="1"/>
  <c r="AQ275" i="1"/>
  <c r="AR275" i="1"/>
  <c r="AS275" i="1"/>
  <c r="AT275" i="1"/>
  <c r="AU275" i="1"/>
  <c r="AV275" i="1"/>
  <c r="AX275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L276" i="1"/>
  <c r="AM276" i="1"/>
  <c r="AN276" i="1"/>
  <c r="AO276" i="1"/>
  <c r="AP276" i="1"/>
  <c r="AQ276" i="1"/>
  <c r="AR276" i="1"/>
  <c r="AS276" i="1"/>
  <c r="AT276" i="1"/>
  <c r="AU276" i="1"/>
  <c r="AV276" i="1"/>
  <c r="AX276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L277" i="1"/>
  <c r="AM277" i="1"/>
  <c r="AN277" i="1"/>
  <c r="AO277" i="1"/>
  <c r="AP277" i="1"/>
  <c r="AQ277" i="1"/>
  <c r="AR277" i="1"/>
  <c r="AS277" i="1"/>
  <c r="AT277" i="1"/>
  <c r="AU277" i="1"/>
  <c r="AV277" i="1"/>
  <c r="AX277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L278" i="1"/>
  <c r="AM278" i="1"/>
  <c r="AN278" i="1"/>
  <c r="AO278" i="1"/>
  <c r="AP278" i="1"/>
  <c r="AQ278" i="1"/>
  <c r="AR278" i="1"/>
  <c r="AS278" i="1"/>
  <c r="AT278" i="1"/>
  <c r="AU278" i="1"/>
  <c r="AV278" i="1"/>
  <c r="AX278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L279" i="1"/>
  <c r="AM279" i="1"/>
  <c r="AN279" i="1"/>
  <c r="AO279" i="1"/>
  <c r="AP279" i="1"/>
  <c r="AQ279" i="1"/>
  <c r="AR279" i="1"/>
  <c r="AS279" i="1"/>
  <c r="AT279" i="1"/>
  <c r="AU279" i="1"/>
  <c r="AV279" i="1"/>
  <c r="AX279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L280" i="1"/>
  <c r="AM280" i="1"/>
  <c r="AN280" i="1"/>
  <c r="AO280" i="1"/>
  <c r="AP280" i="1"/>
  <c r="AQ280" i="1"/>
  <c r="AR280" i="1"/>
  <c r="AS280" i="1"/>
  <c r="AT280" i="1"/>
  <c r="AU280" i="1"/>
  <c r="AV280" i="1"/>
  <c r="AX280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L281" i="1"/>
  <c r="AM281" i="1"/>
  <c r="AN281" i="1"/>
  <c r="AO281" i="1"/>
  <c r="AP281" i="1"/>
  <c r="AQ281" i="1"/>
  <c r="AR281" i="1"/>
  <c r="AS281" i="1"/>
  <c r="AT281" i="1"/>
  <c r="AU281" i="1"/>
  <c r="AV281" i="1"/>
  <c r="AX281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L282" i="1"/>
  <c r="AM282" i="1"/>
  <c r="AN282" i="1"/>
  <c r="AO282" i="1"/>
  <c r="AP282" i="1"/>
  <c r="AQ282" i="1"/>
  <c r="AR282" i="1"/>
  <c r="AS282" i="1"/>
  <c r="AT282" i="1"/>
  <c r="AU282" i="1"/>
  <c r="AV282" i="1"/>
  <c r="AX282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L283" i="1"/>
  <c r="AM283" i="1"/>
  <c r="AN283" i="1"/>
  <c r="AO283" i="1"/>
  <c r="AP283" i="1"/>
  <c r="AQ283" i="1"/>
  <c r="AR283" i="1"/>
  <c r="AS283" i="1"/>
  <c r="AT283" i="1"/>
  <c r="AU283" i="1"/>
  <c r="AV283" i="1"/>
  <c r="AX283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L284" i="1"/>
  <c r="AM284" i="1"/>
  <c r="AN284" i="1"/>
  <c r="AO284" i="1"/>
  <c r="AP284" i="1"/>
  <c r="AQ284" i="1"/>
  <c r="AR284" i="1"/>
  <c r="AS284" i="1"/>
  <c r="AT284" i="1"/>
  <c r="AU284" i="1"/>
  <c r="AV284" i="1"/>
  <c r="AX284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L285" i="1"/>
  <c r="AM285" i="1"/>
  <c r="AN285" i="1"/>
  <c r="AO285" i="1"/>
  <c r="AP285" i="1"/>
  <c r="AQ285" i="1"/>
  <c r="AR285" i="1"/>
  <c r="AS285" i="1"/>
  <c r="AT285" i="1"/>
  <c r="AU285" i="1"/>
  <c r="AV285" i="1"/>
  <c r="AX285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L286" i="1"/>
  <c r="AM286" i="1"/>
  <c r="AN286" i="1"/>
  <c r="AO286" i="1"/>
  <c r="AP286" i="1"/>
  <c r="AQ286" i="1"/>
  <c r="AR286" i="1"/>
  <c r="AS286" i="1"/>
  <c r="AT286" i="1"/>
  <c r="AU286" i="1"/>
  <c r="AV286" i="1"/>
  <c r="AX286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L287" i="1"/>
  <c r="AM287" i="1"/>
  <c r="AN287" i="1"/>
  <c r="AO287" i="1"/>
  <c r="AP287" i="1"/>
  <c r="AQ287" i="1"/>
  <c r="AR287" i="1"/>
  <c r="AS287" i="1"/>
  <c r="AT287" i="1"/>
  <c r="AU287" i="1"/>
  <c r="AV287" i="1"/>
  <c r="AX287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L288" i="1"/>
  <c r="AM288" i="1"/>
  <c r="AN288" i="1"/>
  <c r="AO288" i="1"/>
  <c r="AP288" i="1"/>
  <c r="AQ288" i="1"/>
  <c r="AR288" i="1"/>
  <c r="AS288" i="1"/>
  <c r="AT288" i="1"/>
  <c r="AU288" i="1"/>
  <c r="AV288" i="1"/>
  <c r="AX288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L289" i="1"/>
  <c r="AM289" i="1"/>
  <c r="AN289" i="1"/>
  <c r="AO289" i="1"/>
  <c r="AP289" i="1"/>
  <c r="AQ289" i="1"/>
  <c r="AR289" i="1"/>
  <c r="AS289" i="1"/>
  <c r="AT289" i="1"/>
  <c r="AU289" i="1"/>
  <c r="AV289" i="1"/>
  <c r="AX289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L290" i="1"/>
  <c r="AM290" i="1"/>
  <c r="AN290" i="1"/>
  <c r="AO290" i="1"/>
  <c r="AP290" i="1"/>
  <c r="AQ290" i="1"/>
  <c r="AR290" i="1"/>
  <c r="AS290" i="1"/>
  <c r="AT290" i="1"/>
  <c r="AU290" i="1"/>
  <c r="AV290" i="1"/>
  <c r="AX290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L291" i="1"/>
  <c r="AM291" i="1"/>
  <c r="AN291" i="1"/>
  <c r="AO291" i="1"/>
  <c r="AP291" i="1"/>
  <c r="AQ291" i="1"/>
  <c r="AR291" i="1"/>
  <c r="AS291" i="1"/>
  <c r="AT291" i="1"/>
  <c r="AU291" i="1"/>
  <c r="AV291" i="1"/>
  <c r="AX291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L292" i="1"/>
  <c r="AM292" i="1"/>
  <c r="AN292" i="1"/>
  <c r="AO292" i="1"/>
  <c r="AP292" i="1"/>
  <c r="AQ292" i="1"/>
  <c r="AR292" i="1"/>
  <c r="AS292" i="1"/>
  <c r="AT292" i="1"/>
  <c r="AU292" i="1"/>
  <c r="AV292" i="1"/>
  <c r="AX292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L293" i="1"/>
  <c r="AM293" i="1"/>
  <c r="AN293" i="1"/>
  <c r="AO293" i="1"/>
  <c r="AP293" i="1"/>
  <c r="AQ293" i="1"/>
  <c r="AR293" i="1"/>
  <c r="AS293" i="1"/>
  <c r="AT293" i="1"/>
  <c r="AU293" i="1"/>
  <c r="AV293" i="1"/>
  <c r="AX293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L294" i="1"/>
  <c r="AM294" i="1"/>
  <c r="AN294" i="1"/>
  <c r="AO294" i="1"/>
  <c r="AP294" i="1"/>
  <c r="AQ294" i="1"/>
  <c r="AR294" i="1"/>
  <c r="AS294" i="1"/>
  <c r="AT294" i="1"/>
  <c r="AU294" i="1"/>
  <c r="AV294" i="1"/>
  <c r="AX294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L295" i="1"/>
  <c r="AM295" i="1"/>
  <c r="AN295" i="1"/>
  <c r="AO295" i="1"/>
  <c r="AP295" i="1"/>
  <c r="AQ295" i="1"/>
  <c r="AR295" i="1"/>
  <c r="AS295" i="1"/>
  <c r="AT295" i="1"/>
  <c r="AU295" i="1"/>
  <c r="AV295" i="1"/>
  <c r="AX295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L296" i="1"/>
  <c r="AM296" i="1"/>
  <c r="AN296" i="1"/>
  <c r="AO296" i="1"/>
  <c r="AP296" i="1"/>
  <c r="AQ296" i="1"/>
  <c r="AR296" i="1"/>
  <c r="AS296" i="1"/>
  <c r="AT296" i="1"/>
  <c r="AU296" i="1"/>
  <c r="AV296" i="1"/>
  <c r="AX296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L297" i="1"/>
  <c r="AM297" i="1"/>
  <c r="AN297" i="1"/>
  <c r="AO297" i="1"/>
  <c r="AP297" i="1"/>
  <c r="AQ297" i="1"/>
  <c r="AR297" i="1"/>
  <c r="AS297" i="1"/>
  <c r="AT297" i="1"/>
  <c r="AU297" i="1"/>
  <c r="AV297" i="1"/>
  <c r="AX297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L298" i="1"/>
  <c r="AM298" i="1"/>
  <c r="AN298" i="1"/>
  <c r="AO298" i="1"/>
  <c r="AP298" i="1"/>
  <c r="AQ298" i="1"/>
  <c r="AR298" i="1"/>
  <c r="AS298" i="1"/>
  <c r="AT298" i="1"/>
  <c r="AU298" i="1"/>
  <c r="AV298" i="1"/>
  <c r="AX298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L299" i="1"/>
  <c r="AM299" i="1"/>
  <c r="AN299" i="1"/>
  <c r="AO299" i="1"/>
  <c r="AP299" i="1"/>
  <c r="AQ299" i="1"/>
  <c r="AR299" i="1"/>
  <c r="AS299" i="1"/>
  <c r="AT299" i="1"/>
  <c r="AU299" i="1"/>
  <c r="AV299" i="1"/>
  <c r="AX299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L300" i="1"/>
  <c r="AM300" i="1"/>
  <c r="AN300" i="1"/>
  <c r="AO300" i="1"/>
  <c r="AP300" i="1"/>
  <c r="AQ300" i="1"/>
  <c r="AR300" i="1"/>
  <c r="AS300" i="1"/>
  <c r="AT300" i="1"/>
  <c r="AU300" i="1"/>
  <c r="AV300" i="1"/>
  <c r="AX300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L301" i="1"/>
  <c r="AM301" i="1"/>
  <c r="AN301" i="1"/>
  <c r="AO301" i="1"/>
  <c r="AP301" i="1"/>
  <c r="AQ301" i="1"/>
  <c r="AR301" i="1"/>
  <c r="AS301" i="1"/>
  <c r="AT301" i="1"/>
  <c r="AU301" i="1"/>
  <c r="AV301" i="1"/>
  <c r="AX301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L302" i="1"/>
  <c r="AM302" i="1"/>
  <c r="AN302" i="1"/>
  <c r="AO302" i="1"/>
  <c r="AP302" i="1"/>
  <c r="AQ302" i="1"/>
  <c r="AR302" i="1"/>
  <c r="AS302" i="1"/>
  <c r="AT302" i="1"/>
  <c r="AU302" i="1"/>
  <c r="AV302" i="1"/>
  <c r="AX302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L303" i="1"/>
  <c r="AM303" i="1"/>
  <c r="AN303" i="1"/>
  <c r="AO303" i="1"/>
  <c r="AP303" i="1"/>
  <c r="AQ303" i="1"/>
  <c r="AR303" i="1"/>
  <c r="AS303" i="1"/>
  <c r="AT303" i="1"/>
  <c r="AU303" i="1"/>
  <c r="AV303" i="1"/>
  <c r="AX303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L304" i="1"/>
  <c r="AM304" i="1"/>
  <c r="AN304" i="1"/>
  <c r="AO304" i="1"/>
  <c r="AP304" i="1"/>
  <c r="AQ304" i="1"/>
  <c r="AR304" i="1"/>
  <c r="AS304" i="1"/>
  <c r="AT304" i="1"/>
  <c r="AU304" i="1"/>
  <c r="AV304" i="1"/>
  <c r="AX304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L305" i="1"/>
  <c r="AM305" i="1"/>
  <c r="AN305" i="1"/>
  <c r="AO305" i="1"/>
  <c r="AP305" i="1"/>
  <c r="AQ305" i="1"/>
  <c r="AR305" i="1"/>
  <c r="AS305" i="1"/>
  <c r="AT305" i="1"/>
  <c r="AU305" i="1"/>
  <c r="AV305" i="1"/>
  <c r="AX305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L306" i="1"/>
  <c r="AM306" i="1"/>
  <c r="AN306" i="1"/>
  <c r="AO306" i="1"/>
  <c r="AP306" i="1"/>
  <c r="AQ306" i="1"/>
  <c r="AR306" i="1"/>
  <c r="AS306" i="1"/>
  <c r="AT306" i="1"/>
  <c r="AU306" i="1"/>
  <c r="AV306" i="1"/>
  <c r="AX306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L307" i="1"/>
  <c r="AM307" i="1"/>
  <c r="AN307" i="1"/>
  <c r="AO307" i="1"/>
  <c r="AP307" i="1"/>
  <c r="AQ307" i="1"/>
  <c r="AR307" i="1"/>
  <c r="AS307" i="1"/>
  <c r="AT307" i="1"/>
  <c r="AU307" i="1"/>
  <c r="AV307" i="1"/>
  <c r="AX307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L308" i="1"/>
  <c r="AM308" i="1"/>
  <c r="AN308" i="1"/>
  <c r="AO308" i="1"/>
  <c r="AP308" i="1"/>
  <c r="AQ308" i="1"/>
  <c r="AR308" i="1"/>
  <c r="AS308" i="1"/>
  <c r="AT308" i="1"/>
  <c r="AU308" i="1"/>
  <c r="AV308" i="1"/>
  <c r="AX308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L309" i="1"/>
  <c r="AM309" i="1"/>
  <c r="AN309" i="1"/>
  <c r="AO309" i="1"/>
  <c r="AP309" i="1"/>
  <c r="AQ309" i="1"/>
  <c r="AR309" i="1"/>
  <c r="AS309" i="1"/>
  <c r="AT309" i="1"/>
  <c r="AU309" i="1"/>
  <c r="AV309" i="1"/>
  <c r="AX309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L310" i="1"/>
  <c r="AM310" i="1"/>
  <c r="AN310" i="1"/>
  <c r="AO310" i="1"/>
  <c r="AP310" i="1"/>
  <c r="AQ310" i="1"/>
  <c r="AR310" i="1"/>
  <c r="AS310" i="1"/>
  <c r="AT310" i="1"/>
  <c r="AU310" i="1"/>
  <c r="AV310" i="1"/>
  <c r="AX310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L311" i="1"/>
  <c r="AM311" i="1"/>
  <c r="AN311" i="1"/>
  <c r="AO311" i="1"/>
  <c r="AP311" i="1"/>
  <c r="AQ311" i="1"/>
  <c r="AR311" i="1"/>
  <c r="AS311" i="1"/>
  <c r="AT311" i="1"/>
  <c r="AU311" i="1"/>
  <c r="AV311" i="1"/>
  <c r="AX311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L312" i="1"/>
  <c r="AM312" i="1"/>
  <c r="AN312" i="1"/>
  <c r="AO312" i="1"/>
  <c r="AP312" i="1"/>
  <c r="AQ312" i="1"/>
  <c r="AR312" i="1"/>
  <c r="AS312" i="1"/>
  <c r="AT312" i="1"/>
  <c r="AU312" i="1"/>
  <c r="AV312" i="1"/>
  <c r="AX312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L313" i="1"/>
  <c r="AM313" i="1"/>
  <c r="AN313" i="1"/>
  <c r="AO313" i="1"/>
  <c r="AP313" i="1"/>
  <c r="AQ313" i="1"/>
  <c r="AR313" i="1"/>
  <c r="AS313" i="1"/>
  <c r="AT313" i="1"/>
  <c r="AU313" i="1"/>
  <c r="AV313" i="1"/>
  <c r="AX313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L314" i="1"/>
  <c r="AM314" i="1"/>
  <c r="AN314" i="1"/>
  <c r="AO314" i="1"/>
  <c r="AP314" i="1"/>
  <c r="AQ314" i="1"/>
  <c r="AR314" i="1"/>
  <c r="AS314" i="1"/>
  <c r="AT314" i="1"/>
  <c r="AU314" i="1"/>
  <c r="AV314" i="1"/>
  <c r="AX314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L315" i="1"/>
  <c r="AM315" i="1"/>
  <c r="AN315" i="1"/>
  <c r="AO315" i="1"/>
  <c r="AP315" i="1"/>
  <c r="AQ315" i="1"/>
  <c r="AR315" i="1"/>
  <c r="AS315" i="1"/>
  <c r="AT315" i="1"/>
  <c r="AU315" i="1"/>
  <c r="AV315" i="1"/>
  <c r="AX315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L316" i="1"/>
  <c r="AM316" i="1"/>
  <c r="AN316" i="1"/>
  <c r="AO316" i="1"/>
  <c r="AP316" i="1"/>
  <c r="AQ316" i="1"/>
  <c r="AR316" i="1"/>
  <c r="AS316" i="1"/>
  <c r="AT316" i="1"/>
  <c r="AU316" i="1"/>
  <c r="AV316" i="1"/>
  <c r="AX316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L317" i="1"/>
  <c r="AM317" i="1"/>
  <c r="AN317" i="1"/>
  <c r="AO317" i="1"/>
  <c r="AP317" i="1"/>
  <c r="AQ317" i="1"/>
  <c r="AR317" i="1"/>
  <c r="AS317" i="1"/>
  <c r="AT317" i="1"/>
  <c r="AU317" i="1"/>
  <c r="AV317" i="1"/>
  <c r="AX317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L318" i="1"/>
  <c r="AM318" i="1"/>
  <c r="AN318" i="1"/>
  <c r="AO318" i="1"/>
  <c r="AP318" i="1"/>
  <c r="AQ318" i="1"/>
  <c r="AR318" i="1"/>
  <c r="AS318" i="1"/>
  <c r="AT318" i="1"/>
  <c r="AU318" i="1"/>
  <c r="AV318" i="1"/>
  <c r="AX318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L319" i="1"/>
  <c r="AM319" i="1"/>
  <c r="AN319" i="1"/>
  <c r="AO319" i="1"/>
  <c r="AP319" i="1"/>
  <c r="AQ319" i="1"/>
  <c r="AR319" i="1"/>
  <c r="AS319" i="1"/>
  <c r="AT319" i="1"/>
  <c r="AU319" i="1"/>
  <c r="AV319" i="1"/>
  <c r="AX319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L320" i="1"/>
  <c r="AM320" i="1"/>
  <c r="AN320" i="1"/>
  <c r="AO320" i="1"/>
  <c r="AP320" i="1"/>
  <c r="AQ320" i="1"/>
  <c r="AR320" i="1"/>
  <c r="AS320" i="1"/>
  <c r="AT320" i="1"/>
  <c r="AU320" i="1"/>
  <c r="AV320" i="1"/>
  <c r="AX320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L321" i="1"/>
  <c r="AM321" i="1"/>
  <c r="AN321" i="1"/>
  <c r="AO321" i="1"/>
  <c r="AP321" i="1"/>
  <c r="AQ321" i="1"/>
  <c r="AR321" i="1"/>
  <c r="AS321" i="1"/>
  <c r="AT321" i="1"/>
  <c r="AU321" i="1"/>
  <c r="AV321" i="1"/>
  <c r="AX321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L322" i="1"/>
  <c r="AM322" i="1"/>
  <c r="AN322" i="1"/>
  <c r="AO322" i="1"/>
  <c r="AP322" i="1"/>
  <c r="AQ322" i="1"/>
  <c r="AR322" i="1"/>
  <c r="AS322" i="1"/>
  <c r="AT322" i="1"/>
  <c r="AU322" i="1"/>
  <c r="AV322" i="1"/>
  <c r="AX322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L323" i="1"/>
  <c r="AM323" i="1"/>
  <c r="AN323" i="1"/>
  <c r="AO323" i="1"/>
  <c r="AP323" i="1"/>
  <c r="AQ323" i="1"/>
  <c r="AR323" i="1"/>
  <c r="AS323" i="1"/>
  <c r="AT323" i="1"/>
  <c r="AU323" i="1"/>
  <c r="AV323" i="1"/>
  <c r="AX323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L324" i="1"/>
  <c r="AM324" i="1"/>
  <c r="AN324" i="1"/>
  <c r="AO324" i="1"/>
  <c r="AP324" i="1"/>
  <c r="AQ324" i="1"/>
  <c r="AR324" i="1"/>
  <c r="AS324" i="1"/>
  <c r="AT324" i="1"/>
  <c r="AU324" i="1"/>
  <c r="AV324" i="1"/>
  <c r="AX324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L325" i="1"/>
  <c r="AM325" i="1"/>
  <c r="AN325" i="1"/>
  <c r="AO325" i="1"/>
  <c r="AP325" i="1"/>
  <c r="AQ325" i="1"/>
  <c r="AR325" i="1"/>
  <c r="AS325" i="1"/>
  <c r="AT325" i="1"/>
  <c r="AU325" i="1"/>
  <c r="AV325" i="1"/>
  <c r="AX325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L326" i="1"/>
  <c r="AM326" i="1"/>
  <c r="AN326" i="1"/>
  <c r="AO326" i="1"/>
  <c r="AP326" i="1"/>
  <c r="AQ326" i="1"/>
  <c r="AR326" i="1"/>
  <c r="AS326" i="1"/>
  <c r="AT326" i="1"/>
  <c r="AU326" i="1"/>
  <c r="AV326" i="1"/>
  <c r="AX326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L327" i="1"/>
  <c r="AM327" i="1"/>
  <c r="AN327" i="1"/>
  <c r="AO327" i="1"/>
  <c r="AP327" i="1"/>
  <c r="AQ327" i="1"/>
  <c r="AR327" i="1"/>
  <c r="AS327" i="1"/>
  <c r="AT327" i="1"/>
  <c r="AU327" i="1"/>
  <c r="AV327" i="1"/>
  <c r="AX327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L328" i="1"/>
  <c r="AM328" i="1"/>
  <c r="AN328" i="1"/>
  <c r="AO328" i="1"/>
  <c r="AP328" i="1"/>
  <c r="AQ328" i="1"/>
  <c r="AR328" i="1"/>
  <c r="AS328" i="1"/>
  <c r="AT328" i="1"/>
  <c r="AU328" i="1"/>
  <c r="AV328" i="1"/>
  <c r="AX328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L329" i="1"/>
  <c r="AM329" i="1"/>
  <c r="AN329" i="1"/>
  <c r="AO329" i="1"/>
  <c r="AP329" i="1"/>
  <c r="AQ329" i="1"/>
  <c r="AR329" i="1"/>
  <c r="AS329" i="1"/>
  <c r="AT329" i="1"/>
  <c r="AU329" i="1"/>
  <c r="AV329" i="1"/>
  <c r="AX329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L330" i="1"/>
  <c r="AM330" i="1"/>
  <c r="AN330" i="1"/>
  <c r="AO330" i="1"/>
  <c r="AP330" i="1"/>
  <c r="AQ330" i="1"/>
  <c r="AR330" i="1"/>
  <c r="AS330" i="1"/>
  <c r="AT330" i="1"/>
  <c r="AU330" i="1"/>
  <c r="AV330" i="1"/>
  <c r="AX330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L331" i="1"/>
  <c r="AM331" i="1"/>
  <c r="AN331" i="1"/>
  <c r="AO331" i="1"/>
  <c r="AP331" i="1"/>
  <c r="AQ331" i="1"/>
  <c r="AR331" i="1"/>
  <c r="AS331" i="1"/>
  <c r="AT331" i="1"/>
  <c r="AU331" i="1"/>
  <c r="AV331" i="1"/>
  <c r="AX331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L332" i="1"/>
  <c r="AM332" i="1"/>
  <c r="AN332" i="1"/>
  <c r="AO332" i="1"/>
  <c r="AP332" i="1"/>
  <c r="AQ332" i="1"/>
  <c r="AR332" i="1"/>
  <c r="AS332" i="1"/>
  <c r="AT332" i="1"/>
  <c r="AU332" i="1"/>
  <c r="AV332" i="1"/>
  <c r="AX332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L333" i="1"/>
  <c r="AM333" i="1"/>
  <c r="AN333" i="1"/>
  <c r="AO333" i="1"/>
  <c r="AP333" i="1"/>
  <c r="AQ333" i="1"/>
  <c r="AR333" i="1"/>
  <c r="AS333" i="1"/>
  <c r="AT333" i="1"/>
  <c r="AU333" i="1"/>
  <c r="AV333" i="1"/>
  <c r="AX333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L334" i="1"/>
  <c r="AM334" i="1"/>
  <c r="AN334" i="1"/>
  <c r="AO334" i="1"/>
  <c r="AP334" i="1"/>
  <c r="AQ334" i="1"/>
  <c r="AR334" i="1"/>
  <c r="AS334" i="1"/>
  <c r="AT334" i="1"/>
  <c r="AU334" i="1"/>
  <c r="AV334" i="1"/>
  <c r="AX334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L335" i="1"/>
  <c r="AM335" i="1"/>
  <c r="AN335" i="1"/>
  <c r="AO335" i="1"/>
  <c r="AP335" i="1"/>
  <c r="AQ335" i="1"/>
  <c r="AR335" i="1"/>
  <c r="AS335" i="1"/>
  <c r="AT335" i="1"/>
  <c r="AU335" i="1"/>
  <c r="AV335" i="1"/>
  <c r="AX335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L336" i="1"/>
  <c r="AM336" i="1"/>
  <c r="AN336" i="1"/>
  <c r="AO336" i="1"/>
  <c r="AP336" i="1"/>
  <c r="AQ336" i="1"/>
  <c r="AR336" i="1"/>
  <c r="AS336" i="1"/>
  <c r="AT336" i="1"/>
  <c r="AU336" i="1"/>
  <c r="AV336" i="1"/>
  <c r="AX336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L337" i="1"/>
  <c r="AM337" i="1"/>
  <c r="AN337" i="1"/>
  <c r="AO337" i="1"/>
  <c r="AP337" i="1"/>
  <c r="AQ337" i="1"/>
  <c r="AR337" i="1"/>
  <c r="AS337" i="1"/>
  <c r="AT337" i="1"/>
  <c r="AU337" i="1"/>
  <c r="AV337" i="1"/>
  <c r="AX337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L338" i="1"/>
  <c r="AM338" i="1"/>
  <c r="AN338" i="1"/>
  <c r="AO338" i="1"/>
  <c r="AP338" i="1"/>
  <c r="AQ338" i="1"/>
  <c r="AR338" i="1"/>
  <c r="AS338" i="1"/>
  <c r="AT338" i="1"/>
  <c r="AU338" i="1"/>
  <c r="AV338" i="1"/>
  <c r="AX338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L339" i="1"/>
  <c r="AM339" i="1"/>
  <c r="AN339" i="1"/>
  <c r="AO339" i="1"/>
  <c r="AP339" i="1"/>
  <c r="AQ339" i="1"/>
  <c r="AR339" i="1"/>
  <c r="AS339" i="1"/>
  <c r="AT339" i="1"/>
  <c r="AU339" i="1"/>
  <c r="AV339" i="1"/>
  <c r="AX339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L340" i="1"/>
  <c r="AM340" i="1"/>
  <c r="AN340" i="1"/>
  <c r="AO340" i="1"/>
  <c r="AP340" i="1"/>
  <c r="AQ340" i="1"/>
  <c r="AR340" i="1"/>
  <c r="AS340" i="1"/>
  <c r="AT340" i="1"/>
  <c r="AU340" i="1"/>
  <c r="AV340" i="1"/>
  <c r="AX340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L341" i="1"/>
  <c r="AM341" i="1"/>
  <c r="AN341" i="1"/>
  <c r="AO341" i="1"/>
  <c r="AP341" i="1"/>
  <c r="AQ341" i="1"/>
  <c r="AR341" i="1"/>
  <c r="AS341" i="1"/>
  <c r="AT341" i="1"/>
  <c r="AU341" i="1"/>
  <c r="AV341" i="1"/>
  <c r="AX341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L342" i="1"/>
  <c r="AM342" i="1"/>
  <c r="AN342" i="1"/>
  <c r="AO342" i="1"/>
  <c r="AP342" i="1"/>
  <c r="AQ342" i="1"/>
  <c r="AR342" i="1"/>
  <c r="AS342" i="1"/>
  <c r="AT342" i="1"/>
  <c r="AU342" i="1"/>
  <c r="AV342" i="1"/>
  <c r="AX342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L343" i="1"/>
  <c r="AM343" i="1"/>
  <c r="AN343" i="1"/>
  <c r="AO343" i="1"/>
  <c r="AP343" i="1"/>
  <c r="AQ343" i="1"/>
  <c r="AR343" i="1"/>
  <c r="AS343" i="1"/>
  <c r="AT343" i="1"/>
  <c r="AU343" i="1"/>
  <c r="AV343" i="1"/>
  <c r="AX343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L344" i="1"/>
  <c r="AM344" i="1"/>
  <c r="AN344" i="1"/>
  <c r="AO344" i="1"/>
  <c r="AP344" i="1"/>
  <c r="AQ344" i="1"/>
  <c r="AR344" i="1"/>
  <c r="AS344" i="1"/>
  <c r="AT344" i="1"/>
  <c r="AU344" i="1"/>
  <c r="AV344" i="1"/>
  <c r="AX344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L345" i="1"/>
  <c r="AM345" i="1"/>
  <c r="AN345" i="1"/>
  <c r="AO345" i="1"/>
  <c r="AP345" i="1"/>
  <c r="AQ345" i="1"/>
  <c r="AR345" i="1"/>
  <c r="AS345" i="1"/>
  <c r="AT345" i="1"/>
  <c r="AU345" i="1"/>
  <c r="AV345" i="1"/>
  <c r="AX345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L346" i="1"/>
  <c r="AM346" i="1"/>
  <c r="AN346" i="1"/>
  <c r="AO346" i="1"/>
  <c r="AP346" i="1"/>
  <c r="AQ346" i="1"/>
  <c r="AR346" i="1"/>
  <c r="AS346" i="1"/>
  <c r="AT346" i="1"/>
  <c r="AU346" i="1"/>
  <c r="AV346" i="1"/>
  <c r="AX346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L347" i="1"/>
  <c r="AM347" i="1"/>
  <c r="AN347" i="1"/>
  <c r="AO347" i="1"/>
  <c r="AP347" i="1"/>
  <c r="AQ347" i="1"/>
  <c r="AR347" i="1"/>
  <c r="AS347" i="1"/>
  <c r="AT347" i="1"/>
  <c r="AU347" i="1"/>
  <c r="AV347" i="1"/>
  <c r="AX347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L348" i="1"/>
  <c r="AM348" i="1"/>
  <c r="AN348" i="1"/>
  <c r="AO348" i="1"/>
  <c r="AP348" i="1"/>
  <c r="AQ348" i="1"/>
  <c r="AR348" i="1"/>
  <c r="AS348" i="1"/>
  <c r="AT348" i="1"/>
  <c r="AU348" i="1"/>
  <c r="AV348" i="1"/>
  <c r="AX348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L349" i="1"/>
  <c r="AM349" i="1"/>
  <c r="AN349" i="1"/>
  <c r="AO349" i="1"/>
  <c r="AP349" i="1"/>
  <c r="AQ349" i="1"/>
  <c r="AR349" i="1"/>
  <c r="AS349" i="1"/>
  <c r="AT349" i="1"/>
  <c r="AU349" i="1"/>
  <c r="AV349" i="1"/>
  <c r="AX349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L350" i="1"/>
  <c r="AM350" i="1"/>
  <c r="AN350" i="1"/>
  <c r="AO350" i="1"/>
  <c r="AP350" i="1"/>
  <c r="AQ350" i="1"/>
  <c r="AR350" i="1"/>
  <c r="AS350" i="1"/>
  <c r="AT350" i="1"/>
  <c r="AU350" i="1"/>
  <c r="AV350" i="1"/>
  <c r="AX350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L351" i="1"/>
  <c r="AM351" i="1"/>
  <c r="AN351" i="1"/>
  <c r="AO351" i="1"/>
  <c r="AP351" i="1"/>
  <c r="AQ351" i="1"/>
  <c r="AR351" i="1"/>
  <c r="AS351" i="1"/>
  <c r="AT351" i="1"/>
  <c r="AU351" i="1"/>
  <c r="AV351" i="1"/>
  <c r="AX351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L352" i="1"/>
  <c r="AM352" i="1"/>
  <c r="AN352" i="1"/>
  <c r="AO352" i="1"/>
  <c r="AP352" i="1"/>
  <c r="AQ352" i="1"/>
  <c r="AR352" i="1"/>
  <c r="AS352" i="1"/>
  <c r="AT352" i="1"/>
  <c r="AU352" i="1"/>
  <c r="AV352" i="1"/>
  <c r="AX352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L353" i="1"/>
  <c r="AM353" i="1"/>
  <c r="AN353" i="1"/>
  <c r="AO353" i="1"/>
  <c r="AP353" i="1"/>
  <c r="AQ353" i="1"/>
  <c r="AR353" i="1"/>
  <c r="AS353" i="1"/>
  <c r="AT353" i="1"/>
  <c r="AU353" i="1"/>
  <c r="AV353" i="1"/>
  <c r="AX353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L354" i="1"/>
  <c r="AM354" i="1"/>
  <c r="AN354" i="1"/>
  <c r="AO354" i="1"/>
  <c r="AP354" i="1"/>
  <c r="AQ354" i="1"/>
  <c r="AR354" i="1"/>
  <c r="AS354" i="1"/>
  <c r="AT354" i="1"/>
  <c r="AU354" i="1"/>
  <c r="AV354" i="1"/>
  <c r="AX354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L355" i="1"/>
  <c r="AM355" i="1"/>
  <c r="AN355" i="1"/>
  <c r="AO355" i="1"/>
  <c r="AP355" i="1"/>
  <c r="AQ355" i="1"/>
  <c r="AR355" i="1"/>
  <c r="AS355" i="1"/>
  <c r="AT355" i="1"/>
  <c r="AU355" i="1"/>
  <c r="AV355" i="1"/>
  <c r="AX355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L356" i="1"/>
  <c r="AM356" i="1"/>
  <c r="AN356" i="1"/>
  <c r="AO356" i="1"/>
  <c r="AP356" i="1"/>
  <c r="AQ356" i="1"/>
  <c r="AR356" i="1"/>
  <c r="AS356" i="1"/>
  <c r="AT356" i="1"/>
  <c r="AU356" i="1"/>
  <c r="AV356" i="1"/>
  <c r="AX356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L357" i="1"/>
  <c r="AM357" i="1"/>
  <c r="AN357" i="1"/>
  <c r="AO357" i="1"/>
  <c r="AP357" i="1"/>
  <c r="AQ357" i="1"/>
  <c r="AR357" i="1"/>
  <c r="AS357" i="1"/>
  <c r="AT357" i="1"/>
  <c r="AU357" i="1"/>
  <c r="AV357" i="1"/>
  <c r="AX357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L358" i="1"/>
  <c r="AM358" i="1"/>
  <c r="AN358" i="1"/>
  <c r="AO358" i="1"/>
  <c r="AP358" i="1"/>
  <c r="AQ358" i="1"/>
  <c r="AR358" i="1"/>
  <c r="AS358" i="1"/>
  <c r="AT358" i="1"/>
  <c r="AU358" i="1"/>
  <c r="AV358" i="1"/>
  <c r="AX358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L359" i="1"/>
  <c r="AM359" i="1"/>
  <c r="AN359" i="1"/>
  <c r="AO359" i="1"/>
  <c r="AP359" i="1"/>
  <c r="AQ359" i="1"/>
  <c r="AR359" i="1"/>
  <c r="AS359" i="1"/>
  <c r="AT359" i="1"/>
  <c r="AU359" i="1"/>
  <c r="AV359" i="1"/>
  <c r="AX359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L360" i="1"/>
  <c r="AM360" i="1"/>
  <c r="AN360" i="1"/>
  <c r="AO360" i="1"/>
  <c r="AP360" i="1"/>
  <c r="AQ360" i="1"/>
  <c r="AR360" i="1"/>
  <c r="AS360" i="1"/>
  <c r="AT360" i="1"/>
  <c r="AU360" i="1"/>
  <c r="AV360" i="1"/>
  <c r="AX360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L361" i="1"/>
  <c r="AM361" i="1"/>
  <c r="AN361" i="1"/>
  <c r="AO361" i="1"/>
  <c r="AP361" i="1"/>
  <c r="AQ361" i="1"/>
  <c r="AR361" i="1"/>
  <c r="AS361" i="1"/>
  <c r="AT361" i="1"/>
  <c r="AU361" i="1"/>
  <c r="AV361" i="1"/>
  <c r="AX361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L362" i="1"/>
  <c r="AM362" i="1"/>
  <c r="AN362" i="1"/>
  <c r="AO362" i="1"/>
  <c r="AP362" i="1"/>
  <c r="AQ362" i="1"/>
  <c r="AR362" i="1"/>
  <c r="AS362" i="1"/>
  <c r="AT362" i="1"/>
  <c r="AU362" i="1"/>
  <c r="AV362" i="1"/>
  <c r="AX362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L363" i="1"/>
  <c r="AM363" i="1"/>
  <c r="AN363" i="1"/>
  <c r="AO363" i="1"/>
  <c r="AP363" i="1"/>
  <c r="AQ363" i="1"/>
  <c r="AR363" i="1"/>
  <c r="AS363" i="1"/>
  <c r="AT363" i="1"/>
  <c r="AU363" i="1"/>
  <c r="AV363" i="1"/>
  <c r="AX363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L364" i="1"/>
  <c r="AM364" i="1"/>
  <c r="AN364" i="1"/>
  <c r="AO364" i="1"/>
  <c r="AP364" i="1"/>
  <c r="AQ364" i="1"/>
  <c r="AR364" i="1"/>
  <c r="AS364" i="1"/>
  <c r="AT364" i="1"/>
  <c r="AU364" i="1"/>
  <c r="AV364" i="1"/>
  <c r="AX364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L365" i="1"/>
  <c r="AM365" i="1"/>
  <c r="AN365" i="1"/>
  <c r="AO365" i="1"/>
  <c r="AP365" i="1"/>
  <c r="AQ365" i="1"/>
  <c r="AR365" i="1"/>
  <c r="AS365" i="1"/>
  <c r="AT365" i="1"/>
  <c r="AU365" i="1"/>
  <c r="AV365" i="1"/>
  <c r="AX365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L366" i="1"/>
  <c r="AM366" i="1"/>
  <c r="AN366" i="1"/>
  <c r="AO366" i="1"/>
  <c r="AP366" i="1"/>
  <c r="AQ366" i="1"/>
  <c r="AR366" i="1"/>
  <c r="AS366" i="1"/>
  <c r="AT366" i="1"/>
  <c r="AU366" i="1"/>
  <c r="AV366" i="1"/>
  <c r="AX366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L367" i="1"/>
  <c r="AM367" i="1"/>
  <c r="AN367" i="1"/>
  <c r="AO367" i="1"/>
  <c r="AP367" i="1"/>
  <c r="AQ367" i="1"/>
  <c r="AR367" i="1"/>
  <c r="AS367" i="1"/>
  <c r="AT367" i="1"/>
  <c r="AU367" i="1"/>
  <c r="AV367" i="1"/>
  <c r="AX367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L368" i="1"/>
  <c r="AM368" i="1"/>
  <c r="AN368" i="1"/>
  <c r="AO368" i="1"/>
  <c r="AP368" i="1"/>
  <c r="AQ368" i="1"/>
  <c r="AR368" i="1"/>
  <c r="AS368" i="1"/>
  <c r="AT368" i="1"/>
  <c r="AU368" i="1"/>
  <c r="AV368" i="1"/>
  <c r="AX368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L369" i="1"/>
  <c r="AM369" i="1"/>
  <c r="AN369" i="1"/>
  <c r="AO369" i="1"/>
  <c r="AP369" i="1"/>
  <c r="AQ369" i="1"/>
  <c r="AR369" i="1"/>
  <c r="AS369" i="1"/>
  <c r="AT369" i="1"/>
  <c r="AU369" i="1"/>
  <c r="AV369" i="1"/>
  <c r="AX369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L370" i="1"/>
  <c r="AM370" i="1"/>
  <c r="AN370" i="1"/>
  <c r="AO370" i="1"/>
  <c r="AP370" i="1"/>
  <c r="AQ370" i="1"/>
  <c r="AR370" i="1"/>
  <c r="AS370" i="1"/>
  <c r="AT370" i="1"/>
  <c r="AU370" i="1"/>
  <c r="AV370" i="1"/>
  <c r="AX370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L371" i="1"/>
  <c r="AM371" i="1"/>
  <c r="AN371" i="1"/>
  <c r="AO371" i="1"/>
  <c r="AP371" i="1"/>
  <c r="AQ371" i="1"/>
  <c r="AR371" i="1"/>
  <c r="AS371" i="1"/>
  <c r="AT371" i="1"/>
  <c r="AU371" i="1"/>
  <c r="AV371" i="1"/>
  <c r="AX371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L372" i="1"/>
  <c r="AM372" i="1"/>
  <c r="AN372" i="1"/>
  <c r="AO372" i="1"/>
  <c r="AP372" i="1"/>
  <c r="AQ372" i="1"/>
  <c r="AR372" i="1"/>
  <c r="AS372" i="1"/>
  <c r="AT372" i="1"/>
  <c r="AU372" i="1"/>
  <c r="AV372" i="1"/>
  <c r="AX372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L373" i="1"/>
  <c r="AM373" i="1"/>
  <c r="AN373" i="1"/>
  <c r="AO373" i="1"/>
  <c r="AP373" i="1"/>
  <c r="AQ373" i="1"/>
  <c r="AR373" i="1"/>
  <c r="AS373" i="1"/>
  <c r="AT373" i="1"/>
  <c r="AU373" i="1"/>
  <c r="AV373" i="1"/>
  <c r="AX373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L374" i="1"/>
  <c r="AM374" i="1"/>
  <c r="AN374" i="1"/>
  <c r="AO374" i="1"/>
  <c r="AP374" i="1"/>
  <c r="AQ374" i="1"/>
  <c r="AR374" i="1"/>
  <c r="AS374" i="1"/>
  <c r="AT374" i="1"/>
  <c r="AU374" i="1"/>
  <c r="AV374" i="1"/>
  <c r="AX374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L375" i="1"/>
  <c r="AM375" i="1"/>
  <c r="AN375" i="1"/>
  <c r="AO375" i="1"/>
  <c r="AP375" i="1"/>
  <c r="AQ375" i="1"/>
  <c r="AR375" i="1"/>
  <c r="AS375" i="1"/>
  <c r="AT375" i="1"/>
  <c r="AU375" i="1"/>
  <c r="AV375" i="1"/>
  <c r="AX375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L376" i="1"/>
  <c r="AM376" i="1"/>
  <c r="AN376" i="1"/>
  <c r="AO376" i="1"/>
  <c r="AP376" i="1"/>
  <c r="AQ376" i="1"/>
  <c r="AR376" i="1"/>
  <c r="AS376" i="1"/>
  <c r="AT376" i="1"/>
  <c r="AU376" i="1"/>
  <c r="AV376" i="1"/>
  <c r="AX376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L377" i="1"/>
  <c r="AM377" i="1"/>
  <c r="AN377" i="1"/>
  <c r="AO377" i="1"/>
  <c r="AP377" i="1"/>
  <c r="AQ377" i="1"/>
  <c r="AR377" i="1"/>
  <c r="AS377" i="1"/>
  <c r="AT377" i="1"/>
  <c r="AU377" i="1"/>
  <c r="AV377" i="1"/>
  <c r="AX377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L378" i="1"/>
  <c r="AM378" i="1"/>
  <c r="AN378" i="1"/>
  <c r="AO378" i="1"/>
  <c r="AP378" i="1"/>
  <c r="AQ378" i="1"/>
  <c r="AR378" i="1"/>
  <c r="AS378" i="1"/>
  <c r="AT378" i="1"/>
  <c r="AU378" i="1"/>
  <c r="AV378" i="1"/>
  <c r="AX378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L379" i="1"/>
  <c r="AM379" i="1"/>
  <c r="AN379" i="1"/>
  <c r="AO379" i="1"/>
  <c r="AP379" i="1"/>
  <c r="AQ379" i="1"/>
  <c r="AR379" i="1"/>
  <c r="AS379" i="1"/>
  <c r="AT379" i="1"/>
  <c r="AU379" i="1"/>
  <c r="AV379" i="1"/>
  <c r="AX379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L380" i="1"/>
  <c r="AM380" i="1"/>
  <c r="AN380" i="1"/>
  <c r="AO380" i="1"/>
  <c r="AP380" i="1"/>
  <c r="AQ380" i="1"/>
  <c r="AR380" i="1"/>
  <c r="AS380" i="1"/>
  <c r="AT380" i="1"/>
  <c r="AU380" i="1"/>
  <c r="AV380" i="1"/>
  <c r="AX380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L381" i="1"/>
  <c r="AM381" i="1"/>
  <c r="AN381" i="1"/>
  <c r="AO381" i="1"/>
  <c r="AP381" i="1"/>
  <c r="AQ381" i="1"/>
  <c r="AR381" i="1"/>
  <c r="AS381" i="1"/>
  <c r="AT381" i="1"/>
  <c r="AU381" i="1"/>
  <c r="AV381" i="1"/>
  <c r="AX381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L382" i="1"/>
  <c r="AM382" i="1"/>
  <c r="AN382" i="1"/>
  <c r="AO382" i="1"/>
  <c r="AP382" i="1"/>
  <c r="AQ382" i="1"/>
  <c r="AR382" i="1"/>
  <c r="AS382" i="1"/>
  <c r="AT382" i="1"/>
  <c r="AU382" i="1"/>
  <c r="AV382" i="1"/>
  <c r="AX382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L383" i="1"/>
  <c r="AM383" i="1"/>
  <c r="AN383" i="1"/>
  <c r="AO383" i="1"/>
  <c r="AP383" i="1"/>
  <c r="AQ383" i="1"/>
  <c r="AR383" i="1"/>
  <c r="AS383" i="1"/>
  <c r="AT383" i="1"/>
  <c r="AU383" i="1"/>
  <c r="AV383" i="1"/>
  <c r="AX383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L384" i="1"/>
  <c r="AM384" i="1"/>
  <c r="AN384" i="1"/>
  <c r="AO384" i="1"/>
  <c r="AP384" i="1"/>
  <c r="AQ384" i="1"/>
  <c r="AR384" i="1"/>
  <c r="AS384" i="1"/>
  <c r="AT384" i="1"/>
  <c r="AU384" i="1"/>
  <c r="AV384" i="1"/>
  <c r="AX384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L385" i="1"/>
  <c r="AM385" i="1"/>
  <c r="AN385" i="1"/>
  <c r="AO385" i="1"/>
  <c r="AP385" i="1"/>
  <c r="AQ385" i="1"/>
  <c r="AR385" i="1"/>
  <c r="AS385" i="1"/>
  <c r="AT385" i="1"/>
  <c r="AU385" i="1"/>
  <c r="AV385" i="1"/>
  <c r="AX385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L386" i="1"/>
  <c r="AM386" i="1"/>
  <c r="AN386" i="1"/>
  <c r="AO386" i="1"/>
  <c r="AP386" i="1"/>
  <c r="AQ386" i="1"/>
  <c r="AR386" i="1"/>
  <c r="AS386" i="1"/>
  <c r="AT386" i="1"/>
  <c r="AU386" i="1"/>
  <c r="AV386" i="1"/>
  <c r="AX386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L387" i="1"/>
  <c r="AM387" i="1"/>
  <c r="AN387" i="1"/>
  <c r="AO387" i="1"/>
  <c r="AP387" i="1"/>
  <c r="AQ387" i="1"/>
  <c r="AR387" i="1"/>
  <c r="AS387" i="1"/>
  <c r="AT387" i="1"/>
  <c r="AU387" i="1"/>
  <c r="AV387" i="1"/>
  <c r="AX387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L388" i="1"/>
  <c r="AM388" i="1"/>
  <c r="AN388" i="1"/>
  <c r="AO388" i="1"/>
  <c r="AP388" i="1"/>
  <c r="AQ388" i="1"/>
  <c r="AR388" i="1"/>
  <c r="AS388" i="1"/>
  <c r="AT388" i="1"/>
  <c r="AU388" i="1"/>
  <c r="AV388" i="1"/>
  <c r="AX388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L389" i="1"/>
  <c r="AM389" i="1"/>
  <c r="AN389" i="1"/>
  <c r="AO389" i="1"/>
  <c r="AP389" i="1"/>
  <c r="AQ389" i="1"/>
  <c r="AR389" i="1"/>
  <c r="AS389" i="1"/>
  <c r="AT389" i="1"/>
  <c r="AU389" i="1"/>
  <c r="AV389" i="1"/>
  <c r="AX389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L390" i="1"/>
  <c r="AM390" i="1"/>
  <c r="AN390" i="1"/>
  <c r="AO390" i="1"/>
  <c r="AP390" i="1"/>
  <c r="AQ390" i="1"/>
  <c r="AR390" i="1"/>
  <c r="AS390" i="1"/>
  <c r="AT390" i="1"/>
  <c r="AU390" i="1"/>
  <c r="AV390" i="1"/>
  <c r="AX390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L391" i="1"/>
  <c r="AM391" i="1"/>
  <c r="AN391" i="1"/>
  <c r="AO391" i="1"/>
  <c r="AP391" i="1"/>
  <c r="AQ391" i="1"/>
  <c r="AR391" i="1"/>
  <c r="AS391" i="1"/>
  <c r="AT391" i="1"/>
  <c r="AU391" i="1"/>
  <c r="AV391" i="1"/>
  <c r="AX391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L392" i="1"/>
  <c r="AM392" i="1"/>
  <c r="AN392" i="1"/>
  <c r="AO392" i="1"/>
  <c r="AP392" i="1"/>
  <c r="AQ392" i="1"/>
  <c r="AR392" i="1"/>
  <c r="AS392" i="1"/>
  <c r="AT392" i="1"/>
  <c r="AU392" i="1"/>
  <c r="AV392" i="1"/>
  <c r="AX392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L393" i="1"/>
  <c r="AM393" i="1"/>
  <c r="AN393" i="1"/>
  <c r="AO393" i="1"/>
  <c r="AP393" i="1"/>
  <c r="AQ393" i="1"/>
  <c r="AR393" i="1"/>
  <c r="AS393" i="1"/>
  <c r="AT393" i="1"/>
  <c r="AU393" i="1"/>
  <c r="AV393" i="1"/>
  <c r="AX393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L394" i="1"/>
  <c r="AM394" i="1"/>
  <c r="AN394" i="1"/>
  <c r="AO394" i="1"/>
  <c r="AP394" i="1"/>
  <c r="AQ394" i="1"/>
  <c r="AR394" i="1"/>
  <c r="AS394" i="1"/>
  <c r="AT394" i="1"/>
  <c r="AU394" i="1"/>
  <c r="AV394" i="1"/>
  <c r="AX394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L395" i="1"/>
  <c r="AM395" i="1"/>
  <c r="AN395" i="1"/>
  <c r="AO395" i="1"/>
  <c r="AP395" i="1"/>
  <c r="AQ395" i="1"/>
  <c r="AR395" i="1"/>
  <c r="AS395" i="1"/>
  <c r="AT395" i="1"/>
  <c r="AU395" i="1"/>
  <c r="AV395" i="1"/>
  <c r="AX395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L396" i="1"/>
  <c r="AM396" i="1"/>
  <c r="AN396" i="1"/>
  <c r="AO396" i="1"/>
  <c r="AP396" i="1"/>
  <c r="AQ396" i="1"/>
  <c r="AR396" i="1"/>
  <c r="AS396" i="1"/>
  <c r="AT396" i="1"/>
  <c r="AU396" i="1"/>
  <c r="AV396" i="1"/>
  <c r="AX396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L397" i="1"/>
  <c r="AM397" i="1"/>
  <c r="AN397" i="1"/>
  <c r="AO397" i="1"/>
  <c r="AP397" i="1"/>
  <c r="AQ397" i="1"/>
  <c r="AR397" i="1"/>
  <c r="AS397" i="1"/>
  <c r="AT397" i="1"/>
  <c r="AU397" i="1"/>
  <c r="AV397" i="1"/>
  <c r="AX397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L398" i="1"/>
  <c r="AM398" i="1"/>
  <c r="AN398" i="1"/>
  <c r="AO398" i="1"/>
  <c r="AP398" i="1"/>
  <c r="AQ398" i="1"/>
  <c r="AR398" i="1"/>
  <c r="AS398" i="1"/>
  <c r="AT398" i="1"/>
  <c r="AU398" i="1"/>
  <c r="AV398" i="1"/>
  <c r="AX398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L399" i="1"/>
  <c r="AM399" i="1"/>
  <c r="AN399" i="1"/>
  <c r="AO399" i="1"/>
  <c r="AP399" i="1"/>
  <c r="AQ399" i="1"/>
  <c r="AR399" i="1"/>
  <c r="AS399" i="1"/>
  <c r="AT399" i="1"/>
  <c r="AU399" i="1"/>
  <c r="AV399" i="1"/>
  <c r="AX399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L400" i="1"/>
  <c r="AM400" i="1"/>
  <c r="AN400" i="1"/>
  <c r="AO400" i="1"/>
  <c r="AP400" i="1"/>
  <c r="AQ400" i="1"/>
  <c r="AR400" i="1"/>
  <c r="AS400" i="1"/>
  <c r="AT400" i="1"/>
  <c r="AU400" i="1"/>
  <c r="AV400" i="1"/>
  <c r="AX400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L401" i="1"/>
  <c r="AM401" i="1"/>
  <c r="AN401" i="1"/>
  <c r="AO401" i="1"/>
  <c r="AP401" i="1"/>
  <c r="AQ401" i="1"/>
  <c r="AR401" i="1"/>
  <c r="AS401" i="1"/>
  <c r="AT401" i="1"/>
  <c r="AU401" i="1"/>
  <c r="AV401" i="1"/>
  <c r="AX401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L402" i="1"/>
  <c r="AM402" i="1"/>
  <c r="AN402" i="1"/>
  <c r="AO402" i="1"/>
  <c r="AP402" i="1"/>
  <c r="AQ402" i="1"/>
  <c r="AR402" i="1"/>
  <c r="AS402" i="1"/>
  <c r="AT402" i="1"/>
  <c r="AU402" i="1"/>
  <c r="AV402" i="1"/>
  <c r="AX402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L403" i="1"/>
  <c r="AM403" i="1"/>
  <c r="AN403" i="1"/>
  <c r="AO403" i="1"/>
  <c r="AP403" i="1"/>
  <c r="AQ403" i="1"/>
  <c r="AR403" i="1"/>
  <c r="AS403" i="1"/>
  <c r="AT403" i="1"/>
  <c r="AU403" i="1"/>
  <c r="AV403" i="1"/>
  <c r="AX403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L404" i="1"/>
  <c r="AM404" i="1"/>
  <c r="AN404" i="1"/>
  <c r="AO404" i="1"/>
  <c r="AP404" i="1"/>
  <c r="AQ404" i="1"/>
  <c r="AR404" i="1"/>
  <c r="AS404" i="1"/>
  <c r="AT404" i="1"/>
  <c r="AU404" i="1"/>
  <c r="AV404" i="1"/>
  <c r="AX404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L405" i="1"/>
  <c r="AM405" i="1"/>
  <c r="AN405" i="1"/>
  <c r="AO405" i="1"/>
  <c r="AP405" i="1"/>
  <c r="AQ405" i="1"/>
  <c r="AR405" i="1"/>
  <c r="AS405" i="1"/>
  <c r="AT405" i="1"/>
  <c r="AU405" i="1"/>
  <c r="AV405" i="1"/>
  <c r="AX405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L406" i="1"/>
  <c r="AM406" i="1"/>
  <c r="AN406" i="1"/>
  <c r="AO406" i="1"/>
  <c r="AP406" i="1"/>
  <c r="AQ406" i="1"/>
  <c r="AR406" i="1"/>
  <c r="AS406" i="1"/>
  <c r="AT406" i="1"/>
  <c r="AU406" i="1"/>
  <c r="AV406" i="1"/>
  <c r="AX406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L407" i="1"/>
  <c r="AM407" i="1"/>
  <c r="AN407" i="1"/>
  <c r="AO407" i="1"/>
  <c r="AP407" i="1"/>
  <c r="AQ407" i="1"/>
  <c r="AR407" i="1"/>
  <c r="AS407" i="1"/>
  <c r="AT407" i="1"/>
  <c r="AU407" i="1"/>
  <c r="AV407" i="1"/>
  <c r="AX407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L408" i="1"/>
  <c r="AM408" i="1"/>
  <c r="AN408" i="1"/>
  <c r="AO408" i="1"/>
  <c r="AP408" i="1"/>
  <c r="AQ408" i="1"/>
  <c r="AR408" i="1"/>
  <c r="AS408" i="1"/>
  <c r="AT408" i="1"/>
  <c r="AU408" i="1"/>
  <c r="AV408" i="1"/>
  <c r="AX408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L409" i="1"/>
  <c r="AM409" i="1"/>
  <c r="AN409" i="1"/>
  <c r="AO409" i="1"/>
  <c r="AP409" i="1"/>
  <c r="AQ409" i="1"/>
  <c r="AR409" i="1"/>
  <c r="AS409" i="1"/>
  <c r="AT409" i="1"/>
  <c r="AU409" i="1"/>
  <c r="AV409" i="1"/>
  <c r="AX409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L410" i="1"/>
  <c r="AM410" i="1"/>
  <c r="AN410" i="1"/>
  <c r="AO410" i="1"/>
  <c r="AP410" i="1"/>
  <c r="AQ410" i="1"/>
  <c r="AR410" i="1"/>
  <c r="AS410" i="1"/>
  <c r="AT410" i="1"/>
  <c r="AU410" i="1"/>
  <c r="AV410" i="1"/>
  <c r="AX410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L411" i="1"/>
  <c r="AM411" i="1"/>
  <c r="AN411" i="1"/>
  <c r="AO411" i="1"/>
  <c r="AP411" i="1"/>
  <c r="AQ411" i="1"/>
  <c r="AR411" i="1"/>
  <c r="AS411" i="1"/>
  <c r="AT411" i="1"/>
  <c r="AU411" i="1"/>
  <c r="AV411" i="1"/>
  <c r="AX411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L412" i="1"/>
  <c r="AM412" i="1"/>
  <c r="AN412" i="1"/>
  <c r="AO412" i="1"/>
  <c r="AP412" i="1"/>
  <c r="AQ412" i="1"/>
  <c r="AR412" i="1"/>
  <c r="AS412" i="1"/>
  <c r="AT412" i="1"/>
  <c r="AU412" i="1"/>
  <c r="AV412" i="1"/>
  <c r="AX412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L413" i="1"/>
  <c r="AM413" i="1"/>
  <c r="AN413" i="1"/>
  <c r="AO413" i="1"/>
  <c r="AP413" i="1"/>
  <c r="AQ413" i="1"/>
  <c r="AR413" i="1"/>
  <c r="AS413" i="1"/>
  <c r="AT413" i="1"/>
  <c r="AU413" i="1"/>
  <c r="AV413" i="1"/>
  <c r="AX413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L414" i="1"/>
  <c r="AM414" i="1"/>
  <c r="AN414" i="1"/>
  <c r="AO414" i="1"/>
  <c r="AP414" i="1"/>
  <c r="AQ414" i="1"/>
  <c r="AR414" i="1"/>
  <c r="AS414" i="1"/>
  <c r="AT414" i="1"/>
  <c r="AU414" i="1"/>
  <c r="AV414" i="1"/>
  <c r="AX414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L415" i="1"/>
  <c r="AM415" i="1"/>
  <c r="AN415" i="1"/>
  <c r="AO415" i="1"/>
  <c r="AP415" i="1"/>
  <c r="AQ415" i="1"/>
  <c r="AR415" i="1"/>
  <c r="AS415" i="1"/>
  <c r="AT415" i="1"/>
  <c r="AU415" i="1"/>
  <c r="AV415" i="1"/>
  <c r="AX415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L416" i="1"/>
  <c r="AM416" i="1"/>
  <c r="AN416" i="1"/>
  <c r="AO416" i="1"/>
  <c r="AP416" i="1"/>
  <c r="AQ416" i="1"/>
  <c r="AR416" i="1"/>
  <c r="AS416" i="1"/>
  <c r="AT416" i="1"/>
  <c r="AU416" i="1"/>
  <c r="AV416" i="1"/>
  <c r="AX416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L417" i="1"/>
  <c r="AM417" i="1"/>
  <c r="AN417" i="1"/>
  <c r="AO417" i="1"/>
  <c r="AP417" i="1"/>
  <c r="AQ417" i="1"/>
  <c r="AR417" i="1"/>
  <c r="AS417" i="1"/>
  <c r="AT417" i="1"/>
  <c r="AU417" i="1"/>
  <c r="AV417" i="1"/>
  <c r="AX417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L418" i="1"/>
  <c r="AM418" i="1"/>
  <c r="AN418" i="1"/>
  <c r="AO418" i="1"/>
  <c r="AP418" i="1"/>
  <c r="AQ418" i="1"/>
  <c r="AR418" i="1"/>
  <c r="AS418" i="1"/>
  <c r="AT418" i="1"/>
  <c r="AU418" i="1"/>
  <c r="AV418" i="1"/>
  <c r="AX418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L419" i="1"/>
  <c r="AM419" i="1"/>
  <c r="AN419" i="1"/>
  <c r="AO419" i="1"/>
  <c r="AP419" i="1"/>
  <c r="AQ419" i="1"/>
  <c r="AR419" i="1"/>
  <c r="AS419" i="1"/>
  <c r="AT419" i="1"/>
  <c r="AU419" i="1"/>
  <c r="AV419" i="1"/>
  <c r="AX419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L420" i="1"/>
  <c r="AM420" i="1"/>
  <c r="AN420" i="1"/>
  <c r="AO420" i="1"/>
  <c r="AP420" i="1"/>
  <c r="AQ420" i="1"/>
  <c r="AR420" i="1"/>
  <c r="AS420" i="1"/>
  <c r="AT420" i="1"/>
  <c r="AU420" i="1"/>
  <c r="AV420" i="1"/>
  <c r="AX420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L421" i="1"/>
  <c r="AM421" i="1"/>
  <c r="AN421" i="1"/>
  <c r="AO421" i="1"/>
  <c r="AP421" i="1"/>
  <c r="AQ421" i="1"/>
  <c r="AR421" i="1"/>
  <c r="AS421" i="1"/>
  <c r="AT421" i="1"/>
  <c r="AU421" i="1"/>
  <c r="AV421" i="1"/>
  <c r="AX421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L422" i="1"/>
  <c r="AM422" i="1"/>
  <c r="AN422" i="1"/>
  <c r="AO422" i="1"/>
  <c r="AP422" i="1"/>
  <c r="AQ422" i="1"/>
  <c r="AR422" i="1"/>
  <c r="AS422" i="1"/>
  <c r="AT422" i="1"/>
  <c r="AU422" i="1"/>
  <c r="AV422" i="1"/>
  <c r="AX422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L423" i="1"/>
  <c r="AM423" i="1"/>
  <c r="AN423" i="1"/>
  <c r="AO423" i="1"/>
  <c r="AP423" i="1"/>
  <c r="AQ423" i="1"/>
  <c r="AR423" i="1"/>
  <c r="AS423" i="1"/>
  <c r="AT423" i="1"/>
  <c r="AU423" i="1"/>
  <c r="AV423" i="1"/>
  <c r="AX423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L424" i="1"/>
  <c r="AM424" i="1"/>
  <c r="AN424" i="1"/>
  <c r="AO424" i="1"/>
  <c r="AP424" i="1"/>
  <c r="AQ424" i="1"/>
  <c r="AR424" i="1"/>
  <c r="AS424" i="1"/>
  <c r="AT424" i="1"/>
  <c r="AU424" i="1"/>
  <c r="AV424" i="1"/>
  <c r="AX424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L425" i="1"/>
  <c r="AM425" i="1"/>
  <c r="AN425" i="1"/>
  <c r="AO425" i="1"/>
  <c r="AP425" i="1"/>
  <c r="AQ425" i="1"/>
  <c r="AR425" i="1"/>
  <c r="AS425" i="1"/>
  <c r="AT425" i="1"/>
  <c r="AU425" i="1"/>
  <c r="AV425" i="1"/>
  <c r="AX425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L426" i="1"/>
  <c r="AM426" i="1"/>
  <c r="AN426" i="1"/>
  <c r="AO426" i="1"/>
  <c r="AP426" i="1"/>
  <c r="AQ426" i="1"/>
  <c r="AR426" i="1"/>
  <c r="AS426" i="1"/>
  <c r="AT426" i="1"/>
  <c r="AU426" i="1"/>
  <c r="AV426" i="1"/>
  <c r="AX426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L427" i="1"/>
  <c r="AM427" i="1"/>
  <c r="AN427" i="1"/>
  <c r="AO427" i="1"/>
  <c r="AP427" i="1"/>
  <c r="AQ427" i="1"/>
  <c r="AR427" i="1"/>
  <c r="AS427" i="1"/>
  <c r="AT427" i="1"/>
  <c r="AU427" i="1"/>
  <c r="AV427" i="1"/>
  <c r="AX427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L428" i="1"/>
  <c r="AM428" i="1"/>
  <c r="AN428" i="1"/>
  <c r="AO428" i="1"/>
  <c r="AP428" i="1"/>
  <c r="AQ428" i="1"/>
  <c r="AR428" i="1"/>
  <c r="AS428" i="1"/>
  <c r="AT428" i="1"/>
  <c r="AU428" i="1"/>
  <c r="AV428" i="1"/>
  <c r="AX428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L429" i="1"/>
  <c r="AM429" i="1"/>
  <c r="AN429" i="1"/>
  <c r="AO429" i="1"/>
  <c r="AP429" i="1"/>
  <c r="AQ429" i="1"/>
  <c r="AR429" i="1"/>
  <c r="AS429" i="1"/>
  <c r="AT429" i="1"/>
  <c r="AU429" i="1"/>
  <c r="AV429" i="1"/>
  <c r="AX429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L430" i="1"/>
  <c r="AM430" i="1"/>
  <c r="AN430" i="1"/>
  <c r="AO430" i="1"/>
  <c r="AP430" i="1"/>
  <c r="AQ430" i="1"/>
  <c r="AR430" i="1"/>
  <c r="AS430" i="1"/>
  <c r="AT430" i="1"/>
  <c r="AU430" i="1"/>
  <c r="AV430" i="1"/>
  <c r="AX430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L431" i="1"/>
  <c r="AM431" i="1"/>
  <c r="AN431" i="1"/>
  <c r="AO431" i="1"/>
  <c r="AP431" i="1"/>
  <c r="AQ431" i="1"/>
  <c r="AR431" i="1"/>
  <c r="AS431" i="1"/>
  <c r="AT431" i="1"/>
  <c r="AU431" i="1"/>
  <c r="AV431" i="1"/>
  <c r="AX431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L432" i="1"/>
  <c r="AM432" i="1"/>
  <c r="AN432" i="1"/>
  <c r="AO432" i="1"/>
  <c r="AP432" i="1"/>
  <c r="AQ432" i="1"/>
  <c r="AR432" i="1"/>
  <c r="AS432" i="1"/>
  <c r="AT432" i="1"/>
  <c r="AU432" i="1"/>
  <c r="AV432" i="1"/>
  <c r="AX432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L433" i="1"/>
  <c r="AM433" i="1"/>
  <c r="AN433" i="1"/>
  <c r="AO433" i="1"/>
  <c r="AP433" i="1"/>
  <c r="AQ433" i="1"/>
  <c r="AR433" i="1"/>
  <c r="AS433" i="1"/>
  <c r="AT433" i="1"/>
  <c r="AU433" i="1"/>
  <c r="AV433" i="1"/>
  <c r="AX433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L434" i="1"/>
  <c r="AM434" i="1"/>
  <c r="AN434" i="1"/>
  <c r="AO434" i="1"/>
  <c r="AP434" i="1"/>
  <c r="AQ434" i="1"/>
  <c r="AR434" i="1"/>
  <c r="AS434" i="1"/>
  <c r="AT434" i="1"/>
  <c r="AU434" i="1"/>
  <c r="AV434" i="1"/>
  <c r="AX434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L435" i="1"/>
  <c r="AM435" i="1"/>
  <c r="AN435" i="1"/>
  <c r="AO435" i="1"/>
  <c r="AP435" i="1"/>
  <c r="AQ435" i="1"/>
  <c r="AR435" i="1"/>
  <c r="AS435" i="1"/>
  <c r="AT435" i="1"/>
  <c r="AU435" i="1"/>
  <c r="AV435" i="1"/>
  <c r="AX435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L436" i="1"/>
  <c r="AM436" i="1"/>
  <c r="AN436" i="1"/>
  <c r="AO436" i="1"/>
  <c r="AP436" i="1"/>
  <c r="AQ436" i="1"/>
  <c r="AR436" i="1"/>
  <c r="AS436" i="1"/>
  <c r="AT436" i="1"/>
  <c r="AU436" i="1"/>
  <c r="AV436" i="1"/>
  <c r="AX436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L437" i="1"/>
  <c r="AM437" i="1"/>
  <c r="AN437" i="1"/>
  <c r="AO437" i="1"/>
  <c r="AP437" i="1"/>
  <c r="AQ437" i="1"/>
  <c r="AR437" i="1"/>
  <c r="AS437" i="1"/>
  <c r="AT437" i="1"/>
  <c r="AU437" i="1"/>
  <c r="AV437" i="1"/>
  <c r="AX437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L438" i="1"/>
  <c r="AM438" i="1"/>
  <c r="AN438" i="1"/>
  <c r="AO438" i="1"/>
  <c r="AP438" i="1"/>
  <c r="AQ438" i="1"/>
  <c r="AR438" i="1"/>
  <c r="AS438" i="1"/>
  <c r="AT438" i="1"/>
  <c r="AU438" i="1"/>
  <c r="AV438" i="1"/>
  <c r="AX438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L439" i="1"/>
  <c r="AM439" i="1"/>
  <c r="AN439" i="1"/>
  <c r="AO439" i="1"/>
  <c r="AP439" i="1"/>
  <c r="AQ439" i="1"/>
  <c r="AR439" i="1"/>
  <c r="AS439" i="1"/>
  <c r="AT439" i="1"/>
  <c r="AU439" i="1"/>
  <c r="AV439" i="1"/>
  <c r="AX439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L440" i="1"/>
  <c r="AM440" i="1"/>
  <c r="AN440" i="1"/>
  <c r="AO440" i="1"/>
  <c r="AP440" i="1"/>
  <c r="AQ440" i="1"/>
  <c r="AR440" i="1"/>
  <c r="AS440" i="1"/>
  <c r="AT440" i="1"/>
  <c r="AU440" i="1"/>
  <c r="AV440" i="1"/>
  <c r="AX440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L441" i="1"/>
  <c r="AM441" i="1"/>
  <c r="AN441" i="1"/>
  <c r="AO441" i="1"/>
  <c r="AP441" i="1"/>
  <c r="AQ441" i="1"/>
  <c r="AR441" i="1"/>
  <c r="AS441" i="1"/>
  <c r="AT441" i="1"/>
  <c r="AU441" i="1"/>
  <c r="AV441" i="1"/>
  <c r="AX441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L442" i="1"/>
  <c r="AM442" i="1"/>
  <c r="AN442" i="1"/>
  <c r="AO442" i="1"/>
  <c r="AP442" i="1"/>
  <c r="AQ442" i="1"/>
  <c r="AR442" i="1"/>
  <c r="AS442" i="1"/>
  <c r="AT442" i="1"/>
  <c r="AU442" i="1"/>
  <c r="AV442" i="1"/>
  <c r="AX442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L443" i="1"/>
  <c r="AM443" i="1"/>
  <c r="AN443" i="1"/>
  <c r="AO443" i="1"/>
  <c r="AP443" i="1"/>
  <c r="AQ443" i="1"/>
  <c r="AR443" i="1"/>
  <c r="AS443" i="1"/>
  <c r="AT443" i="1"/>
  <c r="AU443" i="1"/>
  <c r="AV443" i="1"/>
  <c r="AX443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L444" i="1"/>
  <c r="AM444" i="1"/>
  <c r="AN444" i="1"/>
  <c r="AO444" i="1"/>
  <c r="AP444" i="1"/>
  <c r="AQ444" i="1"/>
  <c r="AR444" i="1"/>
  <c r="AS444" i="1"/>
  <c r="AT444" i="1"/>
  <c r="AU444" i="1"/>
  <c r="AV444" i="1"/>
  <c r="AX444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L445" i="1"/>
  <c r="AM445" i="1"/>
  <c r="AN445" i="1"/>
  <c r="AO445" i="1"/>
  <c r="AP445" i="1"/>
  <c r="AQ445" i="1"/>
  <c r="AR445" i="1"/>
  <c r="AS445" i="1"/>
  <c r="AT445" i="1"/>
  <c r="AU445" i="1"/>
  <c r="AV445" i="1"/>
  <c r="AX445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L446" i="1"/>
  <c r="AM446" i="1"/>
  <c r="AN446" i="1"/>
  <c r="AO446" i="1"/>
  <c r="AP446" i="1"/>
  <c r="AQ446" i="1"/>
  <c r="AR446" i="1"/>
  <c r="AS446" i="1"/>
  <c r="AT446" i="1"/>
  <c r="AU446" i="1"/>
  <c r="AV446" i="1"/>
  <c r="AX446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L447" i="1"/>
  <c r="AM447" i="1"/>
  <c r="AN447" i="1"/>
  <c r="AO447" i="1"/>
  <c r="AP447" i="1"/>
  <c r="AQ447" i="1"/>
  <c r="AR447" i="1"/>
  <c r="AS447" i="1"/>
  <c r="AT447" i="1"/>
  <c r="AU447" i="1"/>
  <c r="AV447" i="1"/>
  <c r="AX447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L448" i="1"/>
  <c r="AM448" i="1"/>
  <c r="AN448" i="1"/>
  <c r="AO448" i="1"/>
  <c r="AP448" i="1"/>
  <c r="AQ448" i="1"/>
  <c r="AR448" i="1"/>
  <c r="AS448" i="1"/>
  <c r="AT448" i="1"/>
  <c r="AU448" i="1"/>
  <c r="AV448" i="1"/>
  <c r="AX448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L449" i="1"/>
  <c r="AM449" i="1"/>
  <c r="AN449" i="1"/>
  <c r="AO449" i="1"/>
  <c r="AP449" i="1"/>
  <c r="AQ449" i="1"/>
  <c r="AR449" i="1"/>
  <c r="AS449" i="1"/>
  <c r="AT449" i="1"/>
  <c r="AU449" i="1"/>
  <c r="AV449" i="1"/>
  <c r="AX449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L450" i="1"/>
  <c r="AM450" i="1"/>
  <c r="AN450" i="1"/>
  <c r="AO450" i="1"/>
  <c r="AP450" i="1"/>
  <c r="AQ450" i="1"/>
  <c r="AR450" i="1"/>
  <c r="AS450" i="1"/>
  <c r="AT450" i="1"/>
  <c r="AU450" i="1"/>
  <c r="AV450" i="1"/>
  <c r="AX450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L451" i="1"/>
  <c r="AM451" i="1"/>
  <c r="AN451" i="1"/>
  <c r="AO451" i="1"/>
  <c r="AP451" i="1"/>
  <c r="AQ451" i="1"/>
  <c r="AR451" i="1"/>
  <c r="AS451" i="1"/>
  <c r="AT451" i="1"/>
  <c r="AU451" i="1"/>
  <c r="AV451" i="1"/>
  <c r="AX451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L452" i="1"/>
  <c r="AM452" i="1"/>
  <c r="AN452" i="1"/>
  <c r="AO452" i="1"/>
  <c r="AP452" i="1"/>
  <c r="AQ452" i="1"/>
  <c r="AR452" i="1"/>
  <c r="AS452" i="1"/>
  <c r="AT452" i="1"/>
  <c r="AU452" i="1"/>
  <c r="AV452" i="1"/>
  <c r="AX452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L453" i="1"/>
  <c r="AM453" i="1"/>
  <c r="AN453" i="1"/>
  <c r="AO453" i="1"/>
  <c r="AP453" i="1"/>
  <c r="AQ453" i="1"/>
  <c r="AR453" i="1"/>
  <c r="AS453" i="1"/>
  <c r="AT453" i="1"/>
  <c r="AU453" i="1"/>
  <c r="AV453" i="1"/>
  <c r="AX453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L454" i="1"/>
  <c r="AM454" i="1"/>
  <c r="AN454" i="1"/>
  <c r="AO454" i="1"/>
  <c r="AP454" i="1"/>
  <c r="AQ454" i="1"/>
  <c r="AR454" i="1"/>
  <c r="AS454" i="1"/>
  <c r="AT454" i="1"/>
  <c r="AU454" i="1"/>
  <c r="AV454" i="1"/>
  <c r="AX454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L455" i="1"/>
  <c r="AM455" i="1"/>
  <c r="AN455" i="1"/>
  <c r="AO455" i="1"/>
  <c r="AP455" i="1"/>
  <c r="AQ455" i="1"/>
  <c r="AR455" i="1"/>
  <c r="AS455" i="1"/>
  <c r="AT455" i="1"/>
  <c r="AU455" i="1"/>
  <c r="AV455" i="1"/>
  <c r="AX455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L456" i="1"/>
  <c r="AM456" i="1"/>
  <c r="AN456" i="1"/>
  <c r="AO456" i="1"/>
  <c r="AP456" i="1"/>
  <c r="AQ456" i="1"/>
  <c r="AR456" i="1"/>
  <c r="AS456" i="1"/>
  <c r="AT456" i="1"/>
  <c r="AU456" i="1"/>
  <c r="AV456" i="1"/>
  <c r="AX456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L457" i="1"/>
  <c r="AM457" i="1"/>
  <c r="AN457" i="1"/>
  <c r="AO457" i="1"/>
  <c r="AP457" i="1"/>
  <c r="AQ457" i="1"/>
  <c r="AR457" i="1"/>
  <c r="AS457" i="1"/>
  <c r="AT457" i="1"/>
  <c r="AU457" i="1"/>
  <c r="AV457" i="1"/>
  <c r="AX457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L458" i="1"/>
  <c r="AM458" i="1"/>
  <c r="AN458" i="1"/>
  <c r="AO458" i="1"/>
  <c r="AP458" i="1"/>
  <c r="AQ458" i="1"/>
  <c r="AR458" i="1"/>
  <c r="AS458" i="1"/>
  <c r="AT458" i="1"/>
  <c r="AU458" i="1"/>
  <c r="AV458" i="1"/>
  <c r="AX458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L459" i="1"/>
  <c r="AM459" i="1"/>
  <c r="AN459" i="1"/>
  <c r="AO459" i="1"/>
  <c r="AP459" i="1"/>
  <c r="AQ459" i="1"/>
  <c r="AR459" i="1"/>
  <c r="AS459" i="1"/>
  <c r="AT459" i="1"/>
  <c r="AU459" i="1"/>
  <c r="AV459" i="1"/>
  <c r="AX459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L460" i="1"/>
  <c r="AM460" i="1"/>
  <c r="AN460" i="1"/>
  <c r="AO460" i="1"/>
  <c r="AP460" i="1"/>
  <c r="AQ460" i="1"/>
  <c r="AR460" i="1"/>
  <c r="AS460" i="1"/>
  <c r="AT460" i="1"/>
  <c r="AU460" i="1"/>
  <c r="AV460" i="1"/>
  <c r="AX460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L461" i="1"/>
  <c r="AM461" i="1"/>
  <c r="AN461" i="1"/>
  <c r="AO461" i="1"/>
  <c r="AP461" i="1"/>
  <c r="AQ461" i="1"/>
  <c r="AR461" i="1"/>
  <c r="AS461" i="1"/>
  <c r="AT461" i="1"/>
  <c r="AU461" i="1"/>
  <c r="AV461" i="1"/>
  <c r="AX461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L462" i="1"/>
  <c r="AM462" i="1"/>
  <c r="AN462" i="1"/>
  <c r="AO462" i="1"/>
  <c r="AP462" i="1"/>
  <c r="AQ462" i="1"/>
  <c r="AR462" i="1"/>
  <c r="AS462" i="1"/>
  <c r="AT462" i="1"/>
  <c r="AU462" i="1"/>
  <c r="AV462" i="1"/>
  <c r="AX462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L463" i="1"/>
  <c r="AM463" i="1"/>
  <c r="AN463" i="1"/>
  <c r="AO463" i="1"/>
  <c r="AP463" i="1"/>
  <c r="AQ463" i="1"/>
  <c r="AR463" i="1"/>
  <c r="AS463" i="1"/>
  <c r="AT463" i="1"/>
  <c r="AU463" i="1"/>
  <c r="AV463" i="1"/>
  <c r="AX463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L464" i="1"/>
  <c r="AM464" i="1"/>
  <c r="AN464" i="1"/>
  <c r="AO464" i="1"/>
  <c r="AP464" i="1"/>
  <c r="AQ464" i="1"/>
  <c r="AR464" i="1"/>
  <c r="AS464" i="1"/>
  <c r="AT464" i="1"/>
  <c r="AU464" i="1"/>
  <c r="AV464" i="1"/>
  <c r="AX464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L465" i="1"/>
  <c r="AM465" i="1"/>
  <c r="AN465" i="1"/>
  <c r="AO465" i="1"/>
  <c r="AP465" i="1"/>
  <c r="AQ465" i="1"/>
  <c r="AR465" i="1"/>
  <c r="AS465" i="1"/>
  <c r="AT465" i="1"/>
  <c r="AU465" i="1"/>
  <c r="AV465" i="1"/>
  <c r="AX465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L466" i="1"/>
  <c r="AM466" i="1"/>
  <c r="AN466" i="1"/>
  <c r="AO466" i="1"/>
  <c r="AP466" i="1"/>
  <c r="AQ466" i="1"/>
  <c r="AR466" i="1"/>
  <c r="AS466" i="1"/>
  <c r="AT466" i="1"/>
  <c r="AU466" i="1"/>
  <c r="AV466" i="1"/>
  <c r="AX466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L467" i="1"/>
  <c r="AM467" i="1"/>
  <c r="AN467" i="1"/>
  <c r="AO467" i="1"/>
  <c r="AP467" i="1"/>
  <c r="AQ467" i="1"/>
  <c r="AR467" i="1"/>
  <c r="AS467" i="1"/>
  <c r="AT467" i="1"/>
  <c r="AU467" i="1"/>
  <c r="AV467" i="1"/>
  <c r="AX467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L468" i="1"/>
  <c r="AM468" i="1"/>
  <c r="AN468" i="1"/>
  <c r="AO468" i="1"/>
  <c r="AP468" i="1"/>
  <c r="AQ468" i="1"/>
  <c r="AR468" i="1"/>
  <c r="AS468" i="1"/>
  <c r="AT468" i="1"/>
  <c r="AU468" i="1"/>
  <c r="AV468" i="1"/>
  <c r="AX468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L469" i="1"/>
  <c r="AM469" i="1"/>
  <c r="AN469" i="1"/>
  <c r="AO469" i="1"/>
  <c r="AP469" i="1"/>
  <c r="AQ469" i="1"/>
  <c r="AR469" i="1"/>
  <c r="AS469" i="1"/>
  <c r="AT469" i="1"/>
  <c r="AU469" i="1"/>
  <c r="AV469" i="1"/>
  <c r="AX469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L470" i="1"/>
  <c r="AM470" i="1"/>
  <c r="AN470" i="1"/>
  <c r="AO470" i="1"/>
  <c r="AP470" i="1"/>
  <c r="AQ470" i="1"/>
  <c r="AR470" i="1"/>
  <c r="AS470" i="1"/>
  <c r="AT470" i="1"/>
  <c r="AU470" i="1"/>
  <c r="AV470" i="1"/>
  <c r="AX470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L471" i="1"/>
  <c r="AM471" i="1"/>
  <c r="AN471" i="1"/>
  <c r="AO471" i="1"/>
  <c r="AP471" i="1"/>
  <c r="AQ471" i="1"/>
  <c r="AR471" i="1"/>
  <c r="AS471" i="1"/>
  <c r="AT471" i="1"/>
  <c r="AU471" i="1"/>
  <c r="AV471" i="1"/>
  <c r="AX471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L472" i="1"/>
  <c r="AM472" i="1"/>
  <c r="AN472" i="1"/>
  <c r="AO472" i="1"/>
  <c r="AP472" i="1"/>
  <c r="AQ472" i="1"/>
  <c r="AR472" i="1"/>
  <c r="AS472" i="1"/>
  <c r="AT472" i="1"/>
  <c r="AU472" i="1"/>
  <c r="AV472" i="1"/>
  <c r="AX472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L473" i="1"/>
  <c r="AM473" i="1"/>
  <c r="AN473" i="1"/>
  <c r="AO473" i="1"/>
  <c r="AP473" i="1"/>
  <c r="AQ473" i="1"/>
  <c r="AR473" i="1"/>
  <c r="AS473" i="1"/>
  <c r="AT473" i="1"/>
  <c r="AU473" i="1"/>
  <c r="AV473" i="1"/>
  <c r="AX473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L474" i="1"/>
  <c r="AM474" i="1"/>
  <c r="AN474" i="1"/>
  <c r="AO474" i="1"/>
  <c r="AP474" i="1"/>
  <c r="AQ474" i="1"/>
  <c r="AR474" i="1"/>
  <c r="AS474" i="1"/>
  <c r="AT474" i="1"/>
  <c r="AU474" i="1"/>
  <c r="AV474" i="1"/>
  <c r="AX474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L475" i="1"/>
  <c r="AM475" i="1"/>
  <c r="AN475" i="1"/>
  <c r="AO475" i="1"/>
  <c r="AP475" i="1"/>
  <c r="AQ475" i="1"/>
  <c r="AR475" i="1"/>
  <c r="AS475" i="1"/>
  <c r="AT475" i="1"/>
  <c r="AU475" i="1"/>
  <c r="AV475" i="1"/>
  <c r="AX475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L476" i="1"/>
  <c r="AM476" i="1"/>
  <c r="AN476" i="1"/>
  <c r="AO476" i="1"/>
  <c r="AP476" i="1"/>
  <c r="AQ476" i="1"/>
  <c r="AR476" i="1"/>
  <c r="AS476" i="1"/>
  <c r="AT476" i="1"/>
  <c r="AU476" i="1"/>
  <c r="AV476" i="1"/>
  <c r="AX476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L477" i="1"/>
  <c r="AM477" i="1"/>
  <c r="AN477" i="1"/>
  <c r="AO477" i="1"/>
  <c r="AP477" i="1"/>
  <c r="AQ477" i="1"/>
  <c r="AR477" i="1"/>
  <c r="AS477" i="1"/>
  <c r="AT477" i="1"/>
  <c r="AU477" i="1"/>
  <c r="AV477" i="1"/>
  <c r="AX477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L478" i="1"/>
  <c r="AM478" i="1"/>
  <c r="AN478" i="1"/>
  <c r="AO478" i="1"/>
  <c r="AP478" i="1"/>
  <c r="AQ478" i="1"/>
  <c r="AR478" i="1"/>
  <c r="AS478" i="1"/>
  <c r="AT478" i="1"/>
  <c r="AU478" i="1"/>
  <c r="AV478" i="1"/>
  <c r="AX478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L479" i="1"/>
  <c r="AM479" i="1"/>
  <c r="AN479" i="1"/>
  <c r="AO479" i="1"/>
  <c r="AP479" i="1"/>
  <c r="AQ479" i="1"/>
  <c r="AR479" i="1"/>
  <c r="AS479" i="1"/>
  <c r="AT479" i="1"/>
  <c r="AU479" i="1"/>
  <c r="AV479" i="1"/>
  <c r="AX479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L480" i="1"/>
  <c r="AM480" i="1"/>
  <c r="AN480" i="1"/>
  <c r="AO480" i="1"/>
  <c r="AP480" i="1"/>
  <c r="AQ480" i="1"/>
  <c r="AR480" i="1"/>
  <c r="AS480" i="1"/>
  <c r="AT480" i="1"/>
  <c r="AU480" i="1"/>
  <c r="AV480" i="1"/>
  <c r="AX480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L481" i="1"/>
  <c r="AM481" i="1"/>
  <c r="AN481" i="1"/>
  <c r="AO481" i="1"/>
  <c r="AP481" i="1"/>
  <c r="AQ481" i="1"/>
  <c r="AR481" i="1"/>
  <c r="AS481" i="1"/>
  <c r="AT481" i="1"/>
  <c r="AU481" i="1"/>
  <c r="AV481" i="1"/>
  <c r="AX481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L482" i="1"/>
  <c r="AM482" i="1"/>
  <c r="AN482" i="1"/>
  <c r="AO482" i="1"/>
  <c r="AP482" i="1"/>
  <c r="AQ482" i="1"/>
  <c r="AR482" i="1"/>
  <c r="AS482" i="1"/>
  <c r="AT482" i="1"/>
  <c r="AU482" i="1"/>
  <c r="AV482" i="1"/>
  <c r="AX482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L483" i="1"/>
  <c r="AM483" i="1"/>
  <c r="AN483" i="1"/>
  <c r="AO483" i="1"/>
  <c r="AP483" i="1"/>
  <c r="AQ483" i="1"/>
  <c r="AR483" i="1"/>
  <c r="AS483" i="1"/>
  <c r="AT483" i="1"/>
  <c r="AU483" i="1"/>
  <c r="AV483" i="1"/>
  <c r="AX483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L484" i="1"/>
  <c r="AM484" i="1"/>
  <c r="AN484" i="1"/>
  <c r="AO484" i="1"/>
  <c r="AP484" i="1"/>
  <c r="AQ484" i="1"/>
  <c r="AR484" i="1"/>
  <c r="AS484" i="1"/>
  <c r="AT484" i="1"/>
  <c r="AU484" i="1"/>
  <c r="AV484" i="1"/>
  <c r="AX484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L485" i="1"/>
  <c r="AM485" i="1"/>
  <c r="AN485" i="1"/>
  <c r="AO485" i="1"/>
  <c r="AP485" i="1"/>
  <c r="AQ485" i="1"/>
  <c r="AR485" i="1"/>
  <c r="AS485" i="1"/>
  <c r="AT485" i="1"/>
  <c r="AU485" i="1"/>
  <c r="AV485" i="1"/>
  <c r="AX485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L486" i="1"/>
  <c r="AM486" i="1"/>
  <c r="AN486" i="1"/>
  <c r="AO486" i="1"/>
  <c r="AP486" i="1"/>
  <c r="AQ486" i="1"/>
  <c r="AR486" i="1"/>
  <c r="AS486" i="1"/>
  <c r="AT486" i="1"/>
  <c r="AU486" i="1"/>
  <c r="AV486" i="1"/>
  <c r="AX486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L487" i="1"/>
  <c r="AM487" i="1"/>
  <c r="AN487" i="1"/>
  <c r="AO487" i="1"/>
  <c r="AP487" i="1"/>
  <c r="AQ487" i="1"/>
  <c r="AR487" i="1"/>
  <c r="AS487" i="1"/>
  <c r="AT487" i="1"/>
  <c r="AU487" i="1"/>
  <c r="AV487" i="1"/>
  <c r="AX487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L488" i="1"/>
  <c r="AM488" i="1"/>
  <c r="AN488" i="1"/>
  <c r="AO488" i="1"/>
  <c r="AP488" i="1"/>
  <c r="AQ488" i="1"/>
  <c r="AR488" i="1"/>
  <c r="AS488" i="1"/>
  <c r="AT488" i="1"/>
  <c r="AU488" i="1"/>
  <c r="AV488" i="1"/>
  <c r="AX488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L489" i="1"/>
  <c r="AM489" i="1"/>
  <c r="AN489" i="1"/>
  <c r="AO489" i="1"/>
  <c r="AP489" i="1"/>
  <c r="AQ489" i="1"/>
  <c r="AR489" i="1"/>
  <c r="AS489" i="1"/>
  <c r="AT489" i="1"/>
  <c r="AU489" i="1"/>
  <c r="AV489" i="1"/>
  <c r="AX489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L490" i="1"/>
  <c r="AM490" i="1"/>
  <c r="AN490" i="1"/>
  <c r="AO490" i="1"/>
  <c r="AP490" i="1"/>
  <c r="AQ490" i="1"/>
  <c r="AR490" i="1"/>
  <c r="AS490" i="1"/>
  <c r="AT490" i="1"/>
  <c r="AU490" i="1"/>
  <c r="AV490" i="1"/>
  <c r="AX490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L491" i="1"/>
  <c r="AM491" i="1"/>
  <c r="AN491" i="1"/>
  <c r="AO491" i="1"/>
  <c r="AP491" i="1"/>
  <c r="AQ491" i="1"/>
  <c r="AR491" i="1"/>
  <c r="AS491" i="1"/>
  <c r="AT491" i="1"/>
  <c r="AU491" i="1"/>
  <c r="AV491" i="1"/>
  <c r="AX491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L492" i="1"/>
  <c r="AM492" i="1"/>
  <c r="AN492" i="1"/>
  <c r="AO492" i="1"/>
  <c r="AP492" i="1"/>
  <c r="AQ492" i="1"/>
  <c r="AR492" i="1"/>
  <c r="AS492" i="1"/>
  <c r="AT492" i="1"/>
  <c r="AU492" i="1"/>
  <c r="AV492" i="1"/>
  <c r="AX492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L493" i="1"/>
  <c r="AM493" i="1"/>
  <c r="AN493" i="1"/>
  <c r="AO493" i="1"/>
  <c r="AP493" i="1"/>
  <c r="AQ493" i="1"/>
  <c r="AR493" i="1"/>
  <c r="AS493" i="1"/>
  <c r="AT493" i="1"/>
  <c r="AU493" i="1"/>
  <c r="AV493" i="1"/>
  <c r="AX493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L494" i="1"/>
  <c r="AM494" i="1"/>
  <c r="AN494" i="1"/>
  <c r="AO494" i="1"/>
  <c r="AP494" i="1"/>
  <c r="AQ494" i="1"/>
  <c r="AR494" i="1"/>
  <c r="AS494" i="1"/>
  <c r="AT494" i="1"/>
  <c r="AU494" i="1"/>
  <c r="AV494" i="1"/>
  <c r="AX494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L495" i="1"/>
  <c r="AM495" i="1"/>
  <c r="AN495" i="1"/>
  <c r="AO495" i="1"/>
  <c r="AP495" i="1"/>
  <c r="AQ495" i="1"/>
  <c r="AR495" i="1"/>
  <c r="AS495" i="1"/>
  <c r="AT495" i="1"/>
  <c r="AU495" i="1"/>
  <c r="AV495" i="1"/>
  <c r="AX495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L496" i="1"/>
  <c r="AM496" i="1"/>
  <c r="AN496" i="1"/>
  <c r="AO496" i="1"/>
  <c r="AP496" i="1"/>
  <c r="AQ496" i="1"/>
  <c r="AR496" i="1"/>
  <c r="AS496" i="1"/>
  <c r="AT496" i="1"/>
  <c r="AU496" i="1"/>
  <c r="AV496" i="1"/>
  <c r="AX496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L497" i="1"/>
  <c r="AM497" i="1"/>
  <c r="AN497" i="1"/>
  <c r="AO497" i="1"/>
  <c r="AP497" i="1"/>
  <c r="AQ497" i="1"/>
  <c r="AR497" i="1"/>
  <c r="AS497" i="1"/>
  <c r="AT497" i="1"/>
  <c r="AU497" i="1"/>
  <c r="AV497" i="1"/>
  <c r="AX497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L498" i="1"/>
  <c r="AM498" i="1"/>
  <c r="AN498" i="1"/>
  <c r="AO498" i="1"/>
  <c r="AP498" i="1"/>
  <c r="AQ498" i="1"/>
  <c r="AR498" i="1"/>
  <c r="AS498" i="1"/>
  <c r="AT498" i="1"/>
  <c r="AU498" i="1"/>
  <c r="AV498" i="1"/>
  <c r="AX498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L499" i="1"/>
  <c r="AM499" i="1"/>
  <c r="AN499" i="1"/>
  <c r="AO499" i="1"/>
  <c r="AP499" i="1"/>
  <c r="AQ499" i="1"/>
  <c r="AR499" i="1"/>
  <c r="AS499" i="1"/>
  <c r="AT499" i="1"/>
  <c r="AU499" i="1"/>
  <c r="AV499" i="1"/>
  <c r="AX499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L500" i="1"/>
  <c r="AM500" i="1"/>
  <c r="AN500" i="1"/>
  <c r="AO500" i="1"/>
  <c r="AP500" i="1"/>
  <c r="AQ500" i="1"/>
  <c r="AR500" i="1"/>
  <c r="AS500" i="1"/>
  <c r="AT500" i="1"/>
  <c r="AU500" i="1"/>
  <c r="AV500" i="1"/>
  <c r="AX500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L501" i="1"/>
  <c r="AM501" i="1"/>
  <c r="AN501" i="1"/>
  <c r="AO501" i="1"/>
  <c r="AP501" i="1"/>
  <c r="AQ501" i="1"/>
  <c r="AR501" i="1"/>
  <c r="AS501" i="1"/>
  <c r="AT501" i="1"/>
  <c r="AU501" i="1"/>
  <c r="AV501" i="1"/>
  <c r="AX501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L502" i="1"/>
  <c r="AM502" i="1"/>
  <c r="AN502" i="1"/>
  <c r="AO502" i="1"/>
  <c r="AP502" i="1"/>
  <c r="AQ502" i="1"/>
  <c r="AR502" i="1"/>
  <c r="AS502" i="1"/>
  <c r="AT502" i="1"/>
  <c r="AU502" i="1"/>
  <c r="AV502" i="1"/>
  <c r="AX502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L503" i="1"/>
  <c r="AM503" i="1"/>
  <c r="AN503" i="1"/>
  <c r="AO503" i="1"/>
  <c r="AP503" i="1"/>
  <c r="AQ503" i="1"/>
  <c r="AR503" i="1"/>
  <c r="AS503" i="1"/>
  <c r="AT503" i="1"/>
  <c r="AU503" i="1"/>
  <c r="AV503" i="1"/>
  <c r="AX503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L504" i="1"/>
  <c r="AM504" i="1"/>
  <c r="AN504" i="1"/>
  <c r="AO504" i="1"/>
  <c r="AP504" i="1"/>
  <c r="AQ504" i="1"/>
  <c r="AR504" i="1"/>
  <c r="AS504" i="1"/>
  <c r="AT504" i="1"/>
  <c r="AU504" i="1"/>
  <c r="AV504" i="1"/>
  <c r="AX504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L505" i="1"/>
  <c r="AM505" i="1"/>
  <c r="AN505" i="1"/>
  <c r="AO505" i="1"/>
  <c r="AP505" i="1"/>
  <c r="AQ505" i="1"/>
  <c r="AR505" i="1"/>
  <c r="AS505" i="1"/>
  <c r="AT505" i="1"/>
  <c r="AU505" i="1"/>
  <c r="AV505" i="1"/>
  <c r="AX505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L506" i="1"/>
  <c r="AM506" i="1"/>
  <c r="AN506" i="1"/>
  <c r="AO506" i="1"/>
  <c r="AP506" i="1"/>
  <c r="AQ506" i="1"/>
  <c r="AR506" i="1"/>
  <c r="AS506" i="1"/>
  <c r="AT506" i="1"/>
  <c r="AU506" i="1"/>
  <c r="AV506" i="1"/>
  <c r="AX506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L507" i="1"/>
  <c r="AM507" i="1"/>
  <c r="AN507" i="1"/>
  <c r="AO507" i="1"/>
  <c r="AP507" i="1"/>
  <c r="AQ507" i="1"/>
  <c r="AR507" i="1"/>
  <c r="AS507" i="1"/>
  <c r="AT507" i="1"/>
  <c r="AU507" i="1"/>
  <c r="AV507" i="1"/>
  <c r="AX507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L508" i="1"/>
  <c r="AM508" i="1"/>
  <c r="AN508" i="1"/>
  <c r="AO508" i="1"/>
  <c r="AP508" i="1"/>
  <c r="AQ508" i="1"/>
  <c r="AR508" i="1"/>
  <c r="AS508" i="1"/>
  <c r="AT508" i="1"/>
  <c r="AU508" i="1"/>
  <c r="AV508" i="1"/>
  <c r="AX508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L509" i="1"/>
  <c r="AM509" i="1"/>
  <c r="AN509" i="1"/>
  <c r="AO509" i="1"/>
  <c r="AP509" i="1"/>
  <c r="AQ509" i="1"/>
  <c r="AR509" i="1"/>
  <c r="AS509" i="1"/>
  <c r="AT509" i="1"/>
  <c r="AU509" i="1"/>
  <c r="AV509" i="1"/>
  <c r="AX509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L510" i="1"/>
  <c r="AM510" i="1"/>
  <c r="AN510" i="1"/>
  <c r="AO510" i="1"/>
  <c r="AP510" i="1"/>
  <c r="AQ510" i="1"/>
  <c r="AR510" i="1"/>
  <c r="AS510" i="1"/>
  <c r="AT510" i="1"/>
  <c r="AU510" i="1"/>
  <c r="AV510" i="1"/>
  <c r="AX510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L511" i="1"/>
  <c r="AM511" i="1"/>
  <c r="AN511" i="1"/>
  <c r="AO511" i="1"/>
  <c r="AP511" i="1"/>
  <c r="AQ511" i="1"/>
  <c r="AR511" i="1"/>
  <c r="AS511" i="1"/>
  <c r="AT511" i="1"/>
  <c r="AU511" i="1"/>
  <c r="AV511" i="1"/>
  <c r="AX511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L512" i="1"/>
  <c r="AM512" i="1"/>
  <c r="AN512" i="1"/>
  <c r="AO512" i="1"/>
  <c r="AP512" i="1"/>
  <c r="AQ512" i="1"/>
  <c r="AR512" i="1"/>
  <c r="AS512" i="1"/>
  <c r="AT512" i="1"/>
  <c r="AU512" i="1"/>
  <c r="AV512" i="1"/>
  <c r="AX512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L513" i="1"/>
  <c r="AM513" i="1"/>
  <c r="AN513" i="1"/>
  <c r="AO513" i="1"/>
  <c r="AP513" i="1"/>
  <c r="AQ513" i="1"/>
  <c r="AR513" i="1"/>
  <c r="AS513" i="1"/>
  <c r="AT513" i="1"/>
  <c r="AU513" i="1"/>
  <c r="AV513" i="1"/>
  <c r="AX513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L514" i="1"/>
  <c r="AM514" i="1"/>
  <c r="AN514" i="1"/>
  <c r="AO514" i="1"/>
  <c r="AP514" i="1"/>
  <c r="AQ514" i="1"/>
  <c r="AR514" i="1"/>
  <c r="AS514" i="1"/>
  <c r="AT514" i="1"/>
  <c r="AU514" i="1"/>
  <c r="AV514" i="1"/>
  <c r="AX514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L515" i="1"/>
  <c r="AM515" i="1"/>
  <c r="AN515" i="1"/>
  <c r="AO515" i="1"/>
  <c r="AP515" i="1"/>
  <c r="AQ515" i="1"/>
  <c r="AR515" i="1"/>
  <c r="AS515" i="1"/>
  <c r="AT515" i="1"/>
  <c r="AU515" i="1"/>
  <c r="AV515" i="1"/>
  <c r="AX515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L516" i="1"/>
  <c r="AM516" i="1"/>
  <c r="AN516" i="1"/>
  <c r="AO516" i="1"/>
  <c r="AP516" i="1"/>
  <c r="AQ516" i="1"/>
  <c r="AR516" i="1"/>
  <c r="AS516" i="1"/>
  <c r="AT516" i="1"/>
  <c r="AU516" i="1"/>
  <c r="AV516" i="1"/>
  <c r="AX516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L517" i="1"/>
  <c r="AM517" i="1"/>
  <c r="AN517" i="1"/>
  <c r="AO517" i="1"/>
  <c r="AP517" i="1"/>
  <c r="AQ517" i="1"/>
  <c r="AR517" i="1"/>
  <c r="AS517" i="1"/>
  <c r="AT517" i="1"/>
  <c r="AU517" i="1"/>
  <c r="AV517" i="1"/>
  <c r="AX517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L518" i="1"/>
  <c r="AM518" i="1"/>
  <c r="AN518" i="1"/>
  <c r="AO518" i="1"/>
  <c r="AP518" i="1"/>
  <c r="AQ518" i="1"/>
  <c r="AR518" i="1"/>
  <c r="AS518" i="1"/>
  <c r="AT518" i="1"/>
  <c r="AU518" i="1"/>
  <c r="AV518" i="1"/>
  <c r="AX518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L519" i="1"/>
  <c r="AM519" i="1"/>
  <c r="AN519" i="1"/>
  <c r="AO519" i="1"/>
  <c r="AP519" i="1"/>
  <c r="AQ519" i="1"/>
  <c r="AR519" i="1"/>
  <c r="AS519" i="1"/>
  <c r="AT519" i="1"/>
  <c r="AU519" i="1"/>
  <c r="AV519" i="1"/>
  <c r="AX519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L520" i="1"/>
  <c r="AM520" i="1"/>
  <c r="AN520" i="1"/>
  <c r="AO520" i="1"/>
  <c r="AP520" i="1"/>
  <c r="AQ520" i="1"/>
  <c r="AR520" i="1"/>
  <c r="AS520" i="1"/>
  <c r="AT520" i="1"/>
  <c r="AU520" i="1"/>
  <c r="AV520" i="1"/>
  <c r="AX520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L521" i="1"/>
  <c r="AM521" i="1"/>
  <c r="AN521" i="1"/>
  <c r="AO521" i="1"/>
  <c r="AP521" i="1"/>
  <c r="AQ521" i="1"/>
  <c r="AR521" i="1"/>
  <c r="AS521" i="1"/>
  <c r="AT521" i="1"/>
  <c r="AU521" i="1"/>
  <c r="AV521" i="1"/>
  <c r="AX521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L522" i="1"/>
  <c r="AM522" i="1"/>
  <c r="AN522" i="1"/>
  <c r="AO522" i="1"/>
  <c r="AP522" i="1"/>
  <c r="AQ522" i="1"/>
  <c r="AR522" i="1"/>
  <c r="AS522" i="1"/>
  <c r="AT522" i="1"/>
  <c r="AU522" i="1"/>
  <c r="AV522" i="1"/>
  <c r="AX522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L523" i="1"/>
  <c r="AM523" i="1"/>
  <c r="AN523" i="1"/>
  <c r="AO523" i="1"/>
  <c r="AP523" i="1"/>
  <c r="AQ523" i="1"/>
  <c r="AR523" i="1"/>
  <c r="AS523" i="1"/>
  <c r="AT523" i="1"/>
  <c r="AU523" i="1"/>
  <c r="AV523" i="1"/>
  <c r="AX523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L524" i="1"/>
  <c r="AM524" i="1"/>
  <c r="AN524" i="1"/>
  <c r="AO524" i="1"/>
  <c r="AP524" i="1"/>
  <c r="AQ524" i="1"/>
  <c r="AR524" i="1"/>
  <c r="AS524" i="1"/>
  <c r="AT524" i="1"/>
  <c r="AU524" i="1"/>
  <c r="AV524" i="1"/>
  <c r="AX524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L525" i="1"/>
  <c r="AM525" i="1"/>
  <c r="AN525" i="1"/>
  <c r="AO525" i="1"/>
  <c r="AP525" i="1"/>
  <c r="AQ525" i="1"/>
  <c r="AR525" i="1"/>
  <c r="AS525" i="1"/>
  <c r="AT525" i="1"/>
  <c r="AU525" i="1"/>
  <c r="AV525" i="1"/>
  <c r="AX525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L526" i="1"/>
  <c r="AM526" i="1"/>
  <c r="AN526" i="1"/>
  <c r="AO526" i="1"/>
  <c r="AP526" i="1"/>
  <c r="AQ526" i="1"/>
  <c r="AR526" i="1"/>
  <c r="AS526" i="1"/>
  <c r="AT526" i="1"/>
  <c r="AU526" i="1"/>
  <c r="AV526" i="1"/>
  <c r="AX526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L527" i="1"/>
  <c r="AM527" i="1"/>
  <c r="AN527" i="1"/>
  <c r="AO527" i="1"/>
  <c r="AP527" i="1"/>
  <c r="AQ527" i="1"/>
  <c r="AR527" i="1"/>
  <c r="AS527" i="1"/>
  <c r="AT527" i="1"/>
  <c r="AU527" i="1"/>
  <c r="AV527" i="1"/>
  <c r="AX527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L528" i="1"/>
  <c r="AM528" i="1"/>
  <c r="AN528" i="1"/>
  <c r="AO528" i="1"/>
  <c r="AP528" i="1"/>
  <c r="AQ528" i="1"/>
  <c r="AR528" i="1"/>
  <c r="AS528" i="1"/>
  <c r="AT528" i="1"/>
  <c r="AU528" i="1"/>
  <c r="AV528" i="1"/>
  <c r="AX528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L529" i="1"/>
  <c r="AM529" i="1"/>
  <c r="AN529" i="1"/>
  <c r="AO529" i="1"/>
  <c r="AP529" i="1"/>
  <c r="AQ529" i="1"/>
  <c r="AR529" i="1"/>
  <c r="AS529" i="1"/>
  <c r="AT529" i="1"/>
  <c r="AU529" i="1"/>
  <c r="AV529" i="1"/>
  <c r="AX529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L530" i="1"/>
  <c r="AM530" i="1"/>
  <c r="AN530" i="1"/>
  <c r="AO530" i="1"/>
  <c r="AP530" i="1"/>
  <c r="AQ530" i="1"/>
  <c r="AR530" i="1"/>
  <c r="AS530" i="1"/>
  <c r="AT530" i="1"/>
  <c r="AU530" i="1"/>
  <c r="AV530" i="1"/>
  <c r="AX530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L531" i="1"/>
  <c r="AM531" i="1"/>
  <c r="AN531" i="1"/>
  <c r="AO531" i="1"/>
  <c r="AP531" i="1"/>
  <c r="AQ531" i="1"/>
  <c r="AR531" i="1"/>
  <c r="AS531" i="1"/>
  <c r="AT531" i="1"/>
  <c r="AU531" i="1"/>
  <c r="AV531" i="1"/>
  <c r="AX531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L532" i="1"/>
  <c r="AM532" i="1"/>
  <c r="AN532" i="1"/>
  <c r="AO532" i="1"/>
  <c r="AP532" i="1"/>
  <c r="AQ532" i="1"/>
  <c r="AR532" i="1"/>
  <c r="AS532" i="1"/>
  <c r="AT532" i="1"/>
  <c r="AU532" i="1"/>
  <c r="AV532" i="1"/>
  <c r="AX532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L533" i="1"/>
  <c r="AM533" i="1"/>
  <c r="AN533" i="1"/>
  <c r="AO533" i="1"/>
  <c r="AP533" i="1"/>
  <c r="AQ533" i="1"/>
  <c r="AR533" i="1"/>
  <c r="AS533" i="1"/>
  <c r="AT533" i="1"/>
  <c r="AU533" i="1"/>
  <c r="AV533" i="1"/>
  <c r="AX533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L534" i="1"/>
  <c r="AM534" i="1"/>
  <c r="AN534" i="1"/>
  <c r="AO534" i="1"/>
  <c r="AP534" i="1"/>
  <c r="AQ534" i="1"/>
  <c r="AR534" i="1"/>
  <c r="AS534" i="1"/>
  <c r="AT534" i="1"/>
  <c r="AU534" i="1"/>
  <c r="AV534" i="1"/>
  <c r="AX534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L535" i="1"/>
  <c r="AM535" i="1"/>
  <c r="AN535" i="1"/>
  <c r="AO535" i="1"/>
  <c r="AP535" i="1"/>
  <c r="AQ535" i="1"/>
  <c r="AR535" i="1"/>
  <c r="AS535" i="1"/>
  <c r="AT535" i="1"/>
  <c r="AU535" i="1"/>
  <c r="AV535" i="1"/>
  <c r="AX535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L536" i="1"/>
  <c r="AM536" i="1"/>
  <c r="AN536" i="1"/>
  <c r="AO536" i="1"/>
  <c r="AP536" i="1"/>
  <c r="AQ536" i="1"/>
  <c r="AR536" i="1"/>
  <c r="AS536" i="1"/>
  <c r="AT536" i="1"/>
  <c r="AU536" i="1"/>
  <c r="AV536" i="1"/>
  <c r="AX536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L537" i="1"/>
  <c r="AM537" i="1"/>
  <c r="AN537" i="1"/>
  <c r="AO537" i="1"/>
  <c r="AP537" i="1"/>
  <c r="AQ537" i="1"/>
  <c r="AR537" i="1"/>
  <c r="AS537" i="1"/>
  <c r="AT537" i="1"/>
  <c r="AU537" i="1"/>
  <c r="AV537" i="1"/>
  <c r="AX537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L538" i="1"/>
  <c r="AM538" i="1"/>
  <c r="AN538" i="1"/>
  <c r="AO538" i="1"/>
  <c r="AP538" i="1"/>
  <c r="AQ538" i="1"/>
  <c r="AR538" i="1"/>
  <c r="AS538" i="1"/>
  <c r="AT538" i="1"/>
  <c r="AU538" i="1"/>
  <c r="AV538" i="1"/>
  <c r="AX538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L539" i="1"/>
  <c r="AM539" i="1"/>
  <c r="AN539" i="1"/>
  <c r="AO539" i="1"/>
  <c r="AP539" i="1"/>
  <c r="AQ539" i="1"/>
  <c r="AR539" i="1"/>
  <c r="AS539" i="1"/>
  <c r="AT539" i="1"/>
  <c r="AU539" i="1"/>
  <c r="AV539" i="1"/>
  <c r="AX539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L540" i="1"/>
  <c r="AM540" i="1"/>
  <c r="AN540" i="1"/>
  <c r="AO540" i="1"/>
  <c r="AP540" i="1"/>
  <c r="AQ540" i="1"/>
  <c r="AR540" i="1"/>
  <c r="AS540" i="1"/>
  <c r="AT540" i="1"/>
  <c r="AU540" i="1"/>
  <c r="AV540" i="1"/>
  <c r="AX540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L541" i="1"/>
  <c r="AM541" i="1"/>
  <c r="AN541" i="1"/>
  <c r="AO541" i="1"/>
  <c r="AP541" i="1"/>
  <c r="AQ541" i="1"/>
  <c r="AR541" i="1"/>
  <c r="AS541" i="1"/>
  <c r="AT541" i="1"/>
  <c r="AU541" i="1"/>
  <c r="AV541" i="1"/>
  <c r="AX541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L542" i="1"/>
  <c r="AM542" i="1"/>
  <c r="AN542" i="1"/>
  <c r="AO542" i="1"/>
  <c r="AP542" i="1"/>
  <c r="AQ542" i="1"/>
  <c r="AR542" i="1"/>
  <c r="AS542" i="1"/>
  <c r="AT542" i="1"/>
  <c r="AU542" i="1"/>
  <c r="AV542" i="1"/>
  <c r="AX542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L543" i="1"/>
  <c r="AM543" i="1"/>
  <c r="AN543" i="1"/>
  <c r="AO543" i="1"/>
  <c r="AP543" i="1"/>
  <c r="AQ543" i="1"/>
  <c r="AR543" i="1"/>
  <c r="AS543" i="1"/>
  <c r="AT543" i="1"/>
  <c r="AU543" i="1"/>
  <c r="AV543" i="1"/>
  <c r="AX543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L544" i="1"/>
  <c r="AM544" i="1"/>
  <c r="AN544" i="1"/>
  <c r="AO544" i="1"/>
  <c r="AP544" i="1"/>
  <c r="AQ544" i="1"/>
  <c r="AR544" i="1"/>
  <c r="AS544" i="1"/>
  <c r="AT544" i="1"/>
  <c r="AU544" i="1"/>
  <c r="AV544" i="1"/>
  <c r="AX544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L545" i="1"/>
  <c r="AM545" i="1"/>
  <c r="AN545" i="1"/>
  <c r="AO545" i="1"/>
  <c r="AP545" i="1"/>
  <c r="AQ545" i="1"/>
  <c r="AR545" i="1"/>
  <c r="AS545" i="1"/>
  <c r="AT545" i="1"/>
  <c r="AU545" i="1"/>
  <c r="AV545" i="1"/>
  <c r="AX545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L546" i="1"/>
  <c r="AM546" i="1"/>
  <c r="AN546" i="1"/>
  <c r="AO546" i="1"/>
  <c r="AP546" i="1"/>
  <c r="AQ546" i="1"/>
  <c r="AR546" i="1"/>
  <c r="AS546" i="1"/>
  <c r="AT546" i="1"/>
  <c r="AU546" i="1"/>
  <c r="AV546" i="1"/>
  <c r="AX546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L547" i="1"/>
  <c r="AM547" i="1"/>
  <c r="AN547" i="1"/>
  <c r="AO547" i="1"/>
  <c r="AP547" i="1"/>
  <c r="AQ547" i="1"/>
  <c r="AR547" i="1"/>
  <c r="AS547" i="1"/>
  <c r="AT547" i="1"/>
  <c r="AU547" i="1"/>
  <c r="AV547" i="1"/>
  <c r="AX547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L548" i="1"/>
  <c r="AM548" i="1"/>
  <c r="AN548" i="1"/>
  <c r="AO548" i="1"/>
  <c r="AP548" i="1"/>
  <c r="AQ548" i="1"/>
  <c r="AR548" i="1"/>
  <c r="AS548" i="1"/>
  <c r="AT548" i="1"/>
  <c r="AU548" i="1"/>
  <c r="AV548" i="1"/>
  <c r="AX548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L549" i="1"/>
  <c r="AM549" i="1"/>
  <c r="AN549" i="1"/>
  <c r="AO549" i="1"/>
  <c r="AP549" i="1"/>
  <c r="AQ549" i="1"/>
  <c r="AR549" i="1"/>
  <c r="AS549" i="1"/>
  <c r="AT549" i="1"/>
  <c r="AU549" i="1"/>
  <c r="AV549" i="1"/>
  <c r="AX549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L550" i="1"/>
  <c r="AM550" i="1"/>
  <c r="AN550" i="1"/>
  <c r="AO550" i="1"/>
  <c r="AP550" i="1"/>
  <c r="AQ550" i="1"/>
  <c r="AR550" i="1"/>
  <c r="AS550" i="1"/>
  <c r="AT550" i="1"/>
  <c r="AU550" i="1"/>
  <c r="AV550" i="1"/>
  <c r="AX550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L551" i="1"/>
  <c r="AM551" i="1"/>
  <c r="AN551" i="1"/>
  <c r="AO551" i="1"/>
  <c r="AP551" i="1"/>
  <c r="AQ551" i="1"/>
  <c r="AR551" i="1"/>
  <c r="AS551" i="1"/>
  <c r="AT551" i="1"/>
  <c r="AU551" i="1"/>
  <c r="AV551" i="1"/>
  <c r="AX551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L552" i="1"/>
  <c r="AM552" i="1"/>
  <c r="AN552" i="1"/>
  <c r="AO552" i="1"/>
  <c r="AP552" i="1"/>
  <c r="AQ552" i="1"/>
  <c r="AR552" i="1"/>
  <c r="AS552" i="1"/>
  <c r="AT552" i="1"/>
  <c r="AU552" i="1"/>
  <c r="AV552" i="1"/>
  <c r="AX552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L553" i="1"/>
  <c r="AM553" i="1"/>
  <c r="AN553" i="1"/>
  <c r="AO553" i="1"/>
  <c r="AP553" i="1"/>
  <c r="AQ553" i="1"/>
  <c r="AR553" i="1"/>
  <c r="AS553" i="1"/>
  <c r="AT553" i="1"/>
  <c r="AU553" i="1"/>
  <c r="AV553" i="1"/>
  <c r="AX553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L554" i="1"/>
  <c r="AM554" i="1"/>
  <c r="AN554" i="1"/>
  <c r="AO554" i="1"/>
  <c r="AP554" i="1"/>
  <c r="AQ554" i="1"/>
  <c r="AR554" i="1"/>
  <c r="AS554" i="1"/>
  <c r="AT554" i="1"/>
  <c r="AU554" i="1"/>
  <c r="AV554" i="1"/>
  <c r="AX554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L555" i="1"/>
  <c r="AM555" i="1"/>
  <c r="AN555" i="1"/>
  <c r="AO555" i="1"/>
  <c r="AP555" i="1"/>
  <c r="AQ555" i="1"/>
  <c r="AR555" i="1"/>
  <c r="AS555" i="1"/>
  <c r="AT555" i="1"/>
  <c r="AU555" i="1"/>
  <c r="AV555" i="1"/>
  <c r="AX555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L556" i="1"/>
  <c r="AM556" i="1"/>
  <c r="AN556" i="1"/>
  <c r="AO556" i="1"/>
  <c r="AP556" i="1"/>
  <c r="AQ556" i="1"/>
  <c r="AR556" i="1"/>
  <c r="AS556" i="1"/>
  <c r="AT556" i="1"/>
  <c r="AU556" i="1"/>
  <c r="AV556" i="1"/>
  <c r="AX556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L557" i="1"/>
  <c r="AM557" i="1"/>
  <c r="AN557" i="1"/>
  <c r="AO557" i="1"/>
  <c r="AP557" i="1"/>
  <c r="AQ557" i="1"/>
  <c r="AR557" i="1"/>
  <c r="AS557" i="1"/>
  <c r="AT557" i="1"/>
  <c r="AU557" i="1"/>
  <c r="AV557" i="1"/>
  <c r="AX557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L558" i="1"/>
  <c r="AM558" i="1"/>
  <c r="AN558" i="1"/>
  <c r="AO558" i="1"/>
  <c r="AP558" i="1"/>
  <c r="AQ558" i="1"/>
  <c r="AR558" i="1"/>
  <c r="AS558" i="1"/>
  <c r="AT558" i="1"/>
  <c r="AU558" i="1"/>
  <c r="AV558" i="1"/>
  <c r="AX558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L559" i="1"/>
  <c r="AM559" i="1"/>
  <c r="AN559" i="1"/>
  <c r="AO559" i="1"/>
  <c r="AP559" i="1"/>
  <c r="AQ559" i="1"/>
  <c r="AR559" i="1"/>
  <c r="AS559" i="1"/>
  <c r="AT559" i="1"/>
  <c r="AU559" i="1"/>
  <c r="AV559" i="1"/>
  <c r="AX559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L560" i="1"/>
  <c r="AM560" i="1"/>
  <c r="AN560" i="1"/>
  <c r="AO560" i="1"/>
  <c r="AP560" i="1"/>
  <c r="AQ560" i="1"/>
  <c r="AR560" i="1"/>
  <c r="AS560" i="1"/>
  <c r="AT560" i="1"/>
  <c r="AU560" i="1"/>
  <c r="AV560" i="1"/>
  <c r="AX560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L561" i="1"/>
  <c r="AM561" i="1"/>
  <c r="AN561" i="1"/>
  <c r="AO561" i="1"/>
  <c r="AP561" i="1"/>
  <c r="AQ561" i="1"/>
  <c r="AR561" i="1"/>
  <c r="AS561" i="1"/>
  <c r="AT561" i="1"/>
  <c r="AU561" i="1"/>
  <c r="AV561" i="1"/>
  <c r="AX561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L562" i="1"/>
  <c r="AM562" i="1"/>
  <c r="AN562" i="1"/>
  <c r="AO562" i="1"/>
  <c r="AP562" i="1"/>
  <c r="AQ562" i="1"/>
  <c r="AR562" i="1"/>
  <c r="AS562" i="1"/>
  <c r="AT562" i="1"/>
  <c r="AU562" i="1"/>
  <c r="AV562" i="1"/>
  <c r="AX562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L563" i="1"/>
  <c r="AM563" i="1"/>
  <c r="AN563" i="1"/>
  <c r="AO563" i="1"/>
  <c r="AP563" i="1"/>
  <c r="AQ563" i="1"/>
  <c r="AR563" i="1"/>
  <c r="AS563" i="1"/>
  <c r="AT563" i="1"/>
  <c r="AU563" i="1"/>
  <c r="AV563" i="1"/>
  <c r="AX563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L564" i="1"/>
  <c r="AM564" i="1"/>
  <c r="AN564" i="1"/>
  <c r="AO564" i="1"/>
  <c r="AP564" i="1"/>
  <c r="AQ564" i="1"/>
  <c r="AR564" i="1"/>
  <c r="AS564" i="1"/>
  <c r="AT564" i="1"/>
  <c r="AU564" i="1"/>
  <c r="AV564" i="1"/>
  <c r="AX564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L565" i="1"/>
  <c r="AM565" i="1"/>
  <c r="AN565" i="1"/>
  <c r="AO565" i="1"/>
  <c r="AP565" i="1"/>
  <c r="AQ565" i="1"/>
  <c r="AR565" i="1"/>
  <c r="AS565" i="1"/>
  <c r="AT565" i="1"/>
  <c r="AU565" i="1"/>
  <c r="AV565" i="1"/>
  <c r="AX565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L566" i="1"/>
  <c r="AM566" i="1"/>
  <c r="AN566" i="1"/>
  <c r="AO566" i="1"/>
  <c r="AP566" i="1"/>
  <c r="AQ566" i="1"/>
  <c r="AR566" i="1"/>
  <c r="AS566" i="1"/>
  <c r="AT566" i="1"/>
  <c r="AU566" i="1"/>
  <c r="AV566" i="1"/>
  <c r="AX566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L567" i="1"/>
  <c r="AM567" i="1"/>
  <c r="AN567" i="1"/>
  <c r="AO567" i="1"/>
  <c r="AP567" i="1"/>
  <c r="AQ567" i="1"/>
  <c r="AR567" i="1"/>
  <c r="AS567" i="1"/>
  <c r="AT567" i="1"/>
  <c r="AU567" i="1"/>
  <c r="AV567" i="1"/>
  <c r="AX567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L568" i="1"/>
  <c r="AM568" i="1"/>
  <c r="AN568" i="1"/>
  <c r="AO568" i="1"/>
  <c r="AP568" i="1"/>
  <c r="AQ568" i="1"/>
  <c r="AR568" i="1"/>
  <c r="AS568" i="1"/>
  <c r="AT568" i="1"/>
  <c r="AU568" i="1"/>
  <c r="AV568" i="1"/>
  <c r="AX568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L569" i="1"/>
  <c r="AM569" i="1"/>
  <c r="AN569" i="1"/>
  <c r="AO569" i="1"/>
  <c r="AP569" i="1"/>
  <c r="AQ569" i="1"/>
  <c r="AR569" i="1"/>
  <c r="AS569" i="1"/>
  <c r="AT569" i="1"/>
  <c r="AU569" i="1"/>
  <c r="AV569" i="1"/>
  <c r="AX569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L570" i="1"/>
  <c r="AM570" i="1"/>
  <c r="AN570" i="1"/>
  <c r="AO570" i="1"/>
  <c r="AP570" i="1"/>
  <c r="AQ570" i="1"/>
  <c r="AR570" i="1"/>
  <c r="AS570" i="1"/>
  <c r="AT570" i="1"/>
  <c r="AU570" i="1"/>
  <c r="AV570" i="1"/>
  <c r="AX570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L571" i="1"/>
  <c r="AM571" i="1"/>
  <c r="AN571" i="1"/>
  <c r="AO571" i="1"/>
  <c r="AP571" i="1"/>
  <c r="AQ571" i="1"/>
  <c r="AR571" i="1"/>
  <c r="AS571" i="1"/>
  <c r="AT571" i="1"/>
  <c r="AU571" i="1"/>
  <c r="AV571" i="1"/>
  <c r="AX571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L572" i="1"/>
  <c r="AM572" i="1"/>
  <c r="AN572" i="1"/>
  <c r="AO572" i="1"/>
  <c r="AP572" i="1"/>
  <c r="AQ572" i="1"/>
  <c r="AR572" i="1"/>
  <c r="AS572" i="1"/>
  <c r="AT572" i="1"/>
  <c r="AU572" i="1"/>
  <c r="AV572" i="1"/>
  <c r="AX572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L573" i="1"/>
  <c r="AM573" i="1"/>
  <c r="AN573" i="1"/>
  <c r="AO573" i="1"/>
  <c r="AP573" i="1"/>
  <c r="AQ573" i="1"/>
  <c r="AR573" i="1"/>
  <c r="AS573" i="1"/>
  <c r="AT573" i="1"/>
  <c r="AU573" i="1"/>
  <c r="AV573" i="1"/>
  <c r="AX573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L574" i="1"/>
  <c r="AM574" i="1"/>
  <c r="AN574" i="1"/>
  <c r="AO574" i="1"/>
  <c r="AP574" i="1"/>
  <c r="AQ574" i="1"/>
  <c r="AR574" i="1"/>
  <c r="AS574" i="1"/>
  <c r="AT574" i="1"/>
  <c r="AU574" i="1"/>
  <c r="AV574" i="1"/>
  <c r="AX574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L575" i="1"/>
  <c r="AM575" i="1"/>
  <c r="AN575" i="1"/>
  <c r="AO575" i="1"/>
  <c r="AP575" i="1"/>
  <c r="AQ575" i="1"/>
  <c r="AR575" i="1"/>
  <c r="AS575" i="1"/>
  <c r="AT575" i="1"/>
  <c r="AU575" i="1"/>
  <c r="AV575" i="1"/>
  <c r="AX575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L576" i="1"/>
  <c r="AM576" i="1"/>
  <c r="AN576" i="1"/>
  <c r="AO576" i="1"/>
  <c r="AP576" i="1"/>
  <c r="AQ576" i="1"/>
  <c r="AR576" i="1"/>
  <c r="AS576" i="1"/>
  <c r="AT576" i="1"/>
  <c r="AU576" i="1"/>
  <c r="AV576" i="1"/>
  <c r="AX576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L577" i="1"/>
  <c r="AM577" i="1"/>
  <c r="AN577" i="1"/>
  <c r="AO577" i="1"/>
  <c r="AP577" i="1"/>
  <c r="AQ577" i="1"/>
  <c r="AR577" i="1"/>
  <c r="AS577" i="1"/>
  <c r="AT577" i="1"/>
  <c r="AU577" i="1"/>
  <c r="AV577" i="1"/>
  <c r="AX577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L578" i="1"/>
  <c r="AM578" i="1"/>
  <c r="AN578" i="1"/>
  <c r="AO578" i="1"/>
  <c r="AP578" i="1"/>
  <c r="AQ578" i="1"/>
  <c r="AR578" i="1"/>
  <c r="AS578" i="1"/>
  <c r="AT578" i="1"/>
  <c r="AU578" i="1"/>
  <c r="AV578" i="1"/>
  <c r="AX578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L579" i="1"/>
  <c r="AM579" i="1"/>
  <c r="AN579" i="1"/>
  <c r="AO579" i="1"/>
  <c r="AP579" i="1"/>
  <c r="AQ579" i="1"/>
  <c r="AR579" i="1"/>
  <c r="AS579" i="1"/>
  <c r="AT579" i="1"/>
  <c r="AU579" i="1"/>
  <c r="AV579" i="1"/>
  <c r="AX579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L580" i="1"/>
  <c r="AM580" i="1"/>
  <c r="AN580" i="1"/>
  <c r="AO580" i="1"/>
  <c r="AP580" i="1"/>
  <c r="AQ580" i="1"/>
  <c r="AR580" i="1"/>
  <c r="AS580" i="1"/>
  <c r="AT580" i="1"/>
  <c r="AU580" i="1"/>
  <c r="AV580" i="1"/>
  <c r="AX580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L581" i="1"/>
  <c r="AM581" i="1"/>
  <c r="AN581" i="1"/>
  <c r="AO581" i="1"/>
  <c r="AP581" i="1"/>
  <c r="AQ581" i="1"/>
  <c r="AR581" i="1"/>
  <c r="AS581" i="1"/>
  <c r="AT581" i="1"/>
  <c r="AU581" i="1"/>
  <c r="AV581" i="1"/>
  <c r="AX581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L582" i="1"/>
  <c r="AM582" i="1"/>
  <c r="AN582" i="1"/>
  <c r="AO582" i="1"/>
  <c r="AP582" i="1"/>
  <c r="AQ582" i="1"/>
  <c r="AR582" i="1"/>
  <c r="AS582" i="1"/>
  <c r="AT582" i="1"/>
  <c r="AU582" i="1"/>
  <c r="AV582" i="1"/>
  <c r="AX582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L583" i="1"/>
  <c r="AM583" i="1"/>
  <c r="AN583" i="1"/>
  <c r="AO583" i="1"/>
  <c r="AP583" i="1"/>
  <c r="AQ583" i="1"/>
  <c r="AR583" i="1"/>
  <c r="AS583" i="1"/>
  <c r="AT583" i="1"/>
  <c r="AU583" i="1"/>
  <c r="AV583" i="1"/>
  <c r="AX583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L584" i="1"/>
  <c r="AM584" i="1"/>
  <c r="AN584" i="1"/>
  <c r="AO584" i="1"/>
  <c r="AP584" i="1"/>
  <c r="AQ584" i="1"/>
  <c r="AR584" i="1"/>
  <c r="AS584" i="1"/>
  <c r="AT584" i="1"/>
  <c r="AU584" i="1"/>
  <c r="AV584" i="1"/>
  <c r="AX584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L585" i="1"/>
  <c r="AM585" i="1"/>
  <c r="AN585" i="1"/>
  <c r="AO585" i="1"/>
  <c r="AP585" i="1"/>
  <c r="AQ585" i="1"/>
  <c r="AR585" i="1"/>
  <c r="AS585" i="1"/>
  <c r="AT585" i="1"/>
  <c r="AU585" i="1"/>
  <c r="AV585" i="1"/>
  <c r="AX585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L586" i="1"/>
  <c r="AM586" i="1"/>
  <c r="AN586" i="1"/>
  <c r="AO586" i="1"/>
  <c r="AP586" i="1"/>
  <c r="AQ586" i="1"/>
  <c r="AR586" i="1"/>
  <c r="AS586" i="1"/>
  <c r="AT586" i="1"/>
  <c r="AU586" i="1"/>
  <c r="AV586" i="1"/>
  <c r="AX586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L587" i="1"/>
  <c r="AM587" i="1"/>
  <c r="AN587" i="1"/>
  <c r="AO587" i="1"/>
  <c r="AP587" i="1"/>
  <c r="AQ587" i="1"/>
  <c r="AR587" i="1"/>
  <c r="AS587" i="1"/>
  <c r="AT587" i="1"/>
  <c r="AU587" i="1"/>
  <c r="AV587" i="1"/>
  <c r="AX587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L588" i="1"/>
  <c r="AM588" i="1"/>
  <c r="AN588" i="1"/>
  <c r="AO588" i="1"/>
  <c r="AP588" i="1"/>
  <c r="AQ588" i="1"/>
  <c r="AR588" i="1"/>
  <c r="AS588" i="1"/>
  <c r="AT588" i="1"/>
  <c r="AU588" i="1"/>
  <c r="AV588" i="1"/>
  <c r="AX588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L589" i="1"/>
  <c r="AM589" i="1"/>
  <c r="AN589" i="1"/>
  <c r="AO589" i="1"/>
  <c r="AP589" i="1"/>
  <c r="AQ589" i="1"/>
  <c r="AR589" i="1"/>
  <c r="AS589" i="1"/>
  <c r="AT589" i="1"/>
  <c r="AU589" i="1"/>
  <c r="AV589" i="1"/>
  <c r="AX589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L590" i="1"/>
  <c r="AM590" i="1"/>
  <c r="AN590" i="1"/>
  <c r="AO590" i="1"/>
  <c r="AP590" i="1"/>
  <c r="AQ590" i="1"/>
  <c r="AR590" i="1"/>
  <c r="AS590" i="1"/>
  <c r="AT590" i="1"/>
  <c r="AU590" i="1"/>
  <c r="AV590" i="1"/>
  <c r="AX590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L591" i="1"/>
  <c r="AM591" i="1"/>
  <c r="AN591" i="1"/>
  <c r="AO591" i="1"/>
  <c r="AP591" i="1"/>
  <c r="AQ591" i="1"/>
  <c r="AR591" i="1"/>
  <c r="AS591" i="1"/>
  <c r="AT591" i="1"/>
  <c r="AU591" i="1"/>
  <c r="AV591" i="1"/>
  <c r="AX591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L592" i="1"/>
  <c r="AM592" i="1"/>
  <c r="AN592" i="1"/>
  <c r="AO592" i="1"/>
  <c r="AP592" i="1"/>
  <c r="AQ592" i="1"/>
  <c r="AR592" i="1"/>
  <c r="AS592" i="1"/>
  <c r="AT592" i="1"/>
  <c r="AU592" i="1"/>
  <c r="AV592" i="1"/>
  <c r="AX592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L593" i="1"/>
  <c r="AM593" i="1"/>
  <c r="AN593" i="1"/>
  <c r="AO593" i="1"/>
  <c r="AP593" i="1"/>
  <c r="AQ593" i="1"/>
  <c r="AR593" i="1"/>
  <c r="AS593" i="1"/>
  <c r="AT593" i="1"/>
  <c r="AU593" i="1"/>
  <c r="AV593" i="1"/>
  <c r="AX593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L594" i="1"/>
  <c r="AM594" i="1"/>
  <c r="AN594" i="1"/>
  <c r="AO594" i="1"/>
  <c r="AP594" i="1"/>
  <c r="AQ594" i="1"/>
  <c r="AR594" i="1"/>
  <c r="AS594" i="1"/>
  <c r="AT594" i="1"/>
  <c r="AU594" i="1"/>
  <c r="AV594" i="1"/>
  <c r="AX594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L595" i="1"/>
  <c r="AM595" i="1"/>
  <c r="AN595" i="1"/>
  <c r="AO595" i="1"/>
  <c r="AP595" i="1"/>
  <c r="AQ595" i="1"/>
  <c r="AR595" i="1"/>
  <c r="AS595" i="1"/>
  <c r="AT595" i="1"/>
  <c r="AU595" i="1"/>
  <c r="AV595" i="1"/>
  <c r="AX595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L596" i="1"/>
  <c r="AM596" i="1"/>
  <c r="AN596" i="1"/>
  <c r="AO596" i="1"/>
  <c r="AP596" i="1"/>
  <c r="AQ596" i="1"/>
  <c r="AR596" i="1"/>
  <c r="AS596" i="1"/>
  <c r="AT596" i="1"/>
  <c r="AU596" i="1"/>
  <c r="AV596" i="1"/>
  <c r="AX596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L597" i="1"/>
  <c r="AM597" i="1"/>
  <c r="AN597" i="1"/>
  <c r="AO597" i="1"/>
  <c r="AP597" i="1"/>
  <c r="AQ597" i="1"/>
  <c r="AR597" i="1"/>
  <c r="AS597" i="1"/>
  <c r="AT597" i="1"/>
  <c r="AU597" i="1"/>
  <c r="AV597" i="1"/>
  <c r="AX597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L598" i="1"/>
  <c r="AM598" i="1"/>
  <c r="AN598" i="1"/>
  <c r="AO598" i="1"/>
  <c r="AP598" i="1"/>
  <c r="AQ598" i="1"/>
  <c r="AR598" i="1"/>
  <c r="AS598" i="1"/>
  <c r="AT598" i="1"/>
  <c r="AU598" i="1"/>
  <c r="AV598" i="1"/>
  <c r="AX598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L599" i="1"/>
  <c r="AM599" i="1"/>
  <c r="AN599" i="1"/>
  <c r="AO599" i="1"/>
  <c r="AP599" i="1"/>
  <c r="AQ599" i="1"/>
  <c r="AR599" i="1"/>
  <c r="AS599" i="1"/>
  <c r="AT599" i="1"/>
  <c r="AU599" i="1"/>
  <c r="AV599" i="1"/>
  <c r="AX599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L600" i="1"/>
  <c r="AM600" i="1"/>
  <c r="AN600" i="1"/>
  <c r="AO600" i="1"/>
  <c r="AP600" i="1"/>
  <c r="AQ600" i="1"/>
  <c r="AR600" i="1"/>
  <c r="AS600" i="1"/>
  <c r="AT600" i="1"/>
  <c r="AU600" i="1"/>
  <c r="AV600" i="1"/>
  <c r="AX600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L601" i="1"/>
  <c r="AM601" i="1"/>
  <c r="AN601" i="1"/>
  <c r="AO601" i="1"/>
  <c r="AP601" i="1"/>
  <c r="AQ601" i="1"/>
  <c r="AR601" i="1"/>
  <c r="AS601" i="1"/>
  <c r="AT601" i="1"/>
  <c r="AU601" i="1"/>
  <c r="AV601" i="1"/>
  <c r="AX601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L602" i="1"/>
  <c r="AM602" i="1"/>
  <c r="AN602" i="1"/>
  <c r="AO602" i="1"/>
  <c r="AP602" i="1"/>
  <c r="AQ602" i="1"/>
  <c r="AR602" i="1"/>
  <c r="AS602" i="1"/>
  <c r="AT602" i="1"/>
  <c r="AU602" i="1"/>
  <c r="AV602" i="1"/>
  <c r="AX602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L603" i="1"/>
  <c r="AM603" i="1"/>
  <c r="AN603" i="1"/>
  <c r="AO603" i="1"/>
  <c r="AP603" i="1"/>
  <c r="AQ603" i="1"/>
  <c r="AR603" i="1"/>
  <c r="AS603" i="1"/>
  <c r="AT603" i="1"/>
  <c r="AU603" i="1"/>
  <c r="AV603" i="1"/>
  <c r="AX603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L604" i="1"/>
  <c r="AM604" i="1"/>
  <c r="AN604" i="1"/>
  <c r="AO604" i="1"/>
  <c r="AP604" i="1"/>
  <c r="AQ604" i="1"/>
  <c r="AR604" i="1"/>
  <c r="AS604" i="1"/>
  <c r="AT604" i="1"/>
  <c r="AU604" i="1"/>
  <c r="AV604" i="1"/>
  <c r="AX604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L605" i="1"/>
  <c r="AM605" i="1"/>
  <c r="AN605" i="1"/>
  <c r="AO605" i="1"/>
  <c r="AP605" i="1"/>
  <c r="AQ605" i="1"/>
  <c r="AR605" i="1"/>
  <c r="AS605" i="1"/>
  <c r="AT605" i="1"/>
  <c r="AU605" i="1"/>
  <c r="AV605" i="1"/>
  <c r="AX605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L606" i="1"/>
  <c r="AM606" i="1"/>
  <c r="AN606" i="1"/>
  <c r="AO606" i="1"/>
  <c r="AP606" i="1"/>
  <c r="AQ606" i="1"/>
  <c r="AR606" i="1"/>
  <c r="AS606" i="1"/>
  <c r="AT606" i="1"/>
  <c r="AU606" i="1"/>
  <c r="AV606" i="1"/>
  <c r="AX606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L607" i="1"/>
  <c r="AM607" i="1"/>
  <c r="AN607" i="1"/>
  <c r="AO607" i="1"/>
  <c r="AP607" i="1"/>
  <c r="AQ607" i="1"/>
  <c r="AR607" i="1"/>
  <c r="AS607" i="1"/>
  <c r="AT607" i="1"/>
  <c r="AU607" i="1"/>
  <c r="AV607" i="1"/>
  <c r="AX607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L608" i="1"/>
  <c r="AM608" i="1"/>
  <c r="AN608" i="1"/>
  <c r="AO608" i="1"/>
  <c r="AP608" i="1"/>
  <c r="AQ608" i="1"/>
  <c r="AR608" i="1"/>
  <c r="AS608" i="1"/>
  <c r="AT608" i="1"/>
  <c r="AU608" i="1"/>
  <c r="AV608" i="1"/>
  <c r="AX608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L609" i="1"/>
  <c r="AM609" i="1"/>
  <c r="AN609" i="1"/>
  <c r="AO609" i="1"/>
  <c r="AP609" i="1"/>
  <c r="AQ609" i="1"/>
  <c r="AR609" i="1"/>
  <c r="AS609" i="1"/>
  <c r="AT609" i="1"/>
  <c r="AU609" i="1"/>
  <c r="AV609" i="1"/>
  <c r="AX609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L610" i="1"/>
  <c r="AM610" i="1"/>
  <c r="AN610" i="1"/>
  <c r="AO610" i="1"/>
  <c r="AP610" i="1"/>
  <c r="AQ610" i="1"/>
  <c r="AR610" i="1"/>
  <c r="AS610" i="1"/>
  <c r="AT610" i="1"/>
  <c r="AU610" i="1"/>
  <c r="AV610" i="1"/>
  <c r="AX610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L611" i="1"/>
  <c r="AM611" i="1"/>
  <c r="AN611" i="1"/>
  <c r="AO611" i="1"/>
  <c r="AP611" i="1"/>
  <c r="AQ611" i="1"/>
  <c r="AR611" i="1"/>
  <c r="AS611" i="1"/>
  <c r="AT611" i="1"/>
  <c r="AU611" i="1"/>
  <c r="AV611" i="1"/>
  <c r="AX611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L612" i="1"/>
  <c r="AM612" i="1"/>
  <c r="AN612" i="1"/>
  <c r="AO612" i="1"/>
  <c r="AP612" i="1"/>
  <c r="AQ612" i="1"/>
  <c r="AR612" i="1"/>
  <c r="AS612" i="1"/>
  <c r="AT612" i="1"/>
  <c r="AU612" i="1"/>
  <c r="AV612" i="1"/>
  <c r="AX612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L613" i="1"/>
  <c r="AM613" i="1"/>
  <c r="AN613" i="1"/>
  <c r="AO613" i="1"/>
  <c r="AP613" i="1"/>
  <c r="AQ613" i="1"/>
  <c r="AR613" i="1"/>
  <c r="AS613" i="1"/>
  <c r="AT613" i="1"/>
  <c r="AU613" i="1"/>
  <c r="AV613" i="1"/>
  <c r="AX613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L614" i="1"/>
  <c r="AM614" i="1"/>
  <c r="AN614" i="1"/>
  <c r="AO614" i="1"/>
  <c r="AP614" i="1"/>
  <c r="AQ614" i="1"/>
  <c r="AR614" i="1"/>
  <c r="AS614" i="1"/>
  <c r="AT614" i="1"/>
  <c r="AU614" i="1"/>
  <c r="AV614" i="1"/>
  <c r="AX614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L615" i="1"/>
  <c r="AM615" i="1"/>
  <c r="AN615" i="1"/>
  <c r="AO615" i="1"/>
  <c r="AP615" i="1"/>
  <c r="AQ615" i="1"/>
  <c r="AR615" i="1"/>
  <c r="AS615" i="1"/>
  <c r="AT615" i="1"/>
  <c r="AU615" i="1"/>
  <c r="AV615" i="1"/>
  <c r="AX615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L616" i="1"/>
  <c r="AM616" i="1"/>
  <c r="AN616" i="1"/>
  <c r="AO616" i="1"/>
  <c r="AP616" i="1"/>
  <c r="AQ616" i="1"/>
  <c r="AR616" i="1"/>
  <c r="AS616" i="1"/>
  <c r="AT616" i="1"/>
  <c r="AU616" i="1"/>
  <c r="AV616" i="1"/>
  <c r="AX616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L617" i="1"/>
  <c r="AM617" i="1"/>
  <c r="AN617" i="1"/>
  <c r="AO617" i="1"/>
  <c r="AP617" i="1"/>
  <c r="AQ617" i="1"/>
  <c r="AR617" i="1"/>
  <c r="AS617" i="1"/>
  <c r="AT617" i="1"/>
  <c r="AU617" i="1"/>
  <c r="AV617" i="1"/>
  <c r="AX617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L618" i="1"/>
  <c r="AM618" i="1"/>
  <c r="AN618" i="1"/>
  <c r="AO618" i="1"/>
  <c r="AP618" i="1"/>
  <c r="AQ618" i="1"/>
  <c r="AR618" i="1"/>
  <c r="AS618" i="1"/>
  <c r="AT618" i="1"/>
  <c r="AU618" i="1"/>
  <c r="AV618" i="1"/>
  <c r="AX618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L619" i="1"/>
  <c r="AM619" i="1"/>
  <c r="AN619" i="1"/>
  <c r="AO619" i="1"/>
  <c r="AP619" i="1"/>
  <c r="AQ619" i="1"/>
  <c r="AR619" i="1"/>
  <c r="AS619" i="1"/>
  <c r="AT619" i="1"/>
  <c r="AU619" i="1"/>
  <c r="AV619" i="1"/>
  <c r="AX619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L620" i="1"/>
  <c r="AM620" i="1"/>
  <c r="AN620" i="1"/>
  <c r="AO620" i="1"/>
  <c r="AP620" i="1"/>
  <c r="AQ620" i="1"/>
  <c r="AR620" i="1"/>
  <c r="AS620" i="1"/>
  <c r="AT620" i="1"/>
  <c r="AU620" i="1"/>
  <c r="AV620" i="1"/>
  <c r="AX620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L621" i="1"/>
  <c r="AM621" i="1"/>
  <c r="AN621" i="1"/>
  <c r="AO621" i="1"/>
  <c r="AP621" i="1"/>
  <c r="AQ621" i="1"/>
  <c r="AR621" i="1"/>
  <c r="AS621" i="1"/>
  <c r="AT621" i="1"/>
  <c r="AU621" i="1"/>
  <c r="AV621" i="1"/>
  <c r="AX621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L622" i="1"/>
  <c r="AM622" i="1"/>
  <c r="AN622" i="1"/>
  <c r="AO622" i="1"/>
  <c r="AP622" i="1"/>
  <c r="AQ622" i="1"/>
  <c r="AR622" i="1"/>
  <c r="AS622" i="1"/>
  <c r="AT622" i="1"/>
  <c r="AU622" i="1"/>
  <c r="AV622" i="1"/>
  <c r="AX622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L623" i="1"/>
  <c r="AM623" i="1"/>
  <c r="AN623" i="1"/>
  <c r="AO623" i="1"/>
  <c r="AP623" i="1"/>
  <c r="AQ623" i="1"/>
  <c r="AR623" i="1"/>
  <c r="AS623" i="1"/>
  <c r="AT623" i="1"/>
  <c r="AU623" i="1"/>
  <c r="AV623" i="1"/>
  <c r="AX623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L624" i="1"/>
  <c r="AM624" i="1"/>
  <c r="AN624" i="1"/>
  <c r="AO624" i="1"/>
  <c r="AP624" i="1"/>
  <c r="AQ624" i="1"/>
  <c r="AR624" i="1"/>
  <c r="AS624" i="1"/>
  <c r="AT624" i="1"/>
  <c r="AU624" i="1"/>
  <c r="AV624" i="1"/>
  <c r="AX624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L625" i="1"/>
  <c r="AM625" i="1"/>
  <c r="AN625" i="1"/>
  <c r="AO625" i="1"/>
  <c r="AP625" i="1"/>
  <c r="AQ625" i="1"/>
  <c r="AR625" i="1"/>
  <c r="AS625" i="1"/>
  <c r="AT625" i="1"/>
  <c r="AU625" i="1"/>
  <c r="AV625" i="1"/>
  <c r="AX625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L626" i="1"/>
  <c r="AM626" i="1"/>
  <c r="AN626" i="1"/>
  <c r="AO626" i="1"/>
  <c r="AP626" i="1"/>
  <c r="AQ626" i="1"/>
  <c r="AR626" i="1"/>
  <c r="AS626" i="1"/>
  <c r="AT626" i="1"/>
  <c r="AU626" i="1"/>
  <c r="AV626" i="1"/>
  <c r="AX626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L627" i="1"/>
  <c r="AM627" i="1"/>
  <c r="AN627" i="1"/>
  <c r="AO627" i="1"/>
  <c r="AP627" i="1"/>
  <c r="AQ627" i="1"/>
  <c r="AR627" i="1"/>
  <c r="AS627" i="1"/>
  <c r="AT627" i="1"/>
  <c r="AU627" i="1"/>
  <c r="AV627" i="1"/>
  <c r="AX627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L628" i="1"/>
  <c r="AM628" i="1"/>
  <c r="AN628" i="1"/>
  <c r="AO628" i="1"/>
  <c r="AP628" i="1"/>
  <c r="AQ628" i="1"/>
  <c r="AR628" i="1"/>
  <c r="AS628" i="1"/>
  <c r="AT628" i="1"/>
  <c r="AU628" i="1"/>
  <c r="AV628" i="1"/>
  <c r="AX628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L629" i="1"/>
  <c r="AM629" i="1"/>
  <c r="AN629" i="1"/>
  <c r="AO629" i="1"/>
  <c r="AP629" i="1"/>
  <c r="AQ629" i="1"/>
  <c r="AR629" i="1"/>
  <c r="AS629" i="1"/>
  <c r="AT629" i="1"/>
  <c r="AU629" i="1"/>
  <c r="AV629" i="1"/>
  <c r="AX629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L630" i="1"/>
  <c r="AM630" i="1"/>
  <c r="AN630" i="1"/>
  <c r="AO630" i="1"/>
  <c r="AP630" i="1"/>
  <c r="AQ630" i="1"/>
  <c r="AR630" i="1"/>
  <c r="AS630" i="1"/>
  <c r="AT630" i="1"/>
  <c r="AU630" i="1"/>
  <c r="AV630" i="1"/>
  <c r="AX630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L631" i="1"/>
  <c r="AM631" i="1"/>
  <c r="AN631" i="1"/>
  <c r="AO631" i="1"/>
  <c r="AP631" i="1"/>
  <c r="AQ631" i="1"/>
  <c r="AR631" i="1"/>
  <c r="AS631" i="1"/>
  <c r="AT631" i="1"/>
  <c r="AU631" i="1"/>
  <c r="AV631" i="1"/>
  <c r="AX631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L632" i="1"/>
  <c r="AM632" i="1"/>
  <c r="AN632" i="1"/>
  <c r="AO632" i="1"/>
  <c r="AP632" i="1"/>
  <c r="AQ632" i="1"/>
  <c r="AR632" i="1"/>
  <c r="AS632" i="1"/>
  <c r="AT632" i="1"/>
  <c r="AU632" i="1"/>
  <c r="AV632" i="1"/>
  <c r="AX632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L633" i="1"/>
  <c r="AM633" i="1"/>
  <c r="AN633" i="1"/>
  <c r="AO633" i="1"/>
  <c r="AP633" i="1"/>
  <c r="AQ633" i="1"/>
  <c r="AR633" i="1"/>
  <c r="AS633" i="1"/>
  <c r="AT633" i="1"/>
  <c r="AU633" i="1"/>
  <c r="AV633" i="1"/>
  <c r="AX633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L634" i="1"/>
  <c r="AM634" i="1"/>
  <c r="AN634" i="1"/>
  <c r="AO634" i="1"/>
  <c r="AP634" i="1"/>
  <c r="AQ634" i="1"/>
  <c r="AR634" i="1"/>
  <c r="AS634" i="1"/>
  <c r="AT634" i="1"/>
  <c r="AU634" i="1"/>
  <c r="AV634" i="1"/>
  <c r="AX634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L635" i="1"/>
  <c r="AM635" i="1"/>
  <c r="AN635" i="1"/>
  <c r="AO635" i="1"/>
  <c r="AP635" i="1"/>
  <c r="AQ635" i="1"/>
  <c r="AR635" i="1"/>
  <c r="AS635" i="1"/>
  <c r="AT635" i="1"/>
  <c r="AU635" i="1"/>
  <c r="AV635" i="1"/>
  <c r="AX635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L636" i="1"/>
  <c r="AM636" i="1"/>
  <c r="AN636" i="1"/>
  <c r="AO636" i="1"/>
  <c r="AP636" i="1"/>
  <c r="AQ636" i="1"/>
  <c r="AR636" i="1"/>
  <c r="AS636" i="1"/>
  <c r="AT636" i="1"/>
  <c r="AU636" i="1"/>
  <c r="AV636" i="1"/>
  <c r="AX636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L637" i="1"/>
  <c r="AM637" i="1"/>
  <c r="AN637" i="1"/>
  <c r="AO637" i="1"/>
  <c r="AP637" i="1"/>
  <c r="AQ637" i="1"/>
  <c r="AR637" i="1"/>
  <c r="AS637" i="1"/>
  <c r="AT637" i="1"/>
  <c r="AU637" i="1"/>
  <c r="AV637" i="1"/>
  <c r="AX637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L638" i="1"/>
  <c r="AM638" i="1"/>
  <c r="AN638" i="1"/>
  <c r="AO638" i="1"/>
  <c r="AP638" i="1"/>
  <c r="AQ638" i="1"/>
  <c r="AR638" i="1"/>
  <c r="AS638" i="1"/>
  <c r="AT638" i="1"/>
  <c r="AU638" i="1"/>
  <c r="AV638" i="1"/>
  <c r="AX638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L639" i="1"/>
  <c r="AM639" i="1"/>
  <c r="AN639" i="1"/>
  <c r="AO639" i="1"/>
  <c r="AP639" i="1"/>
  <c r="AQ639" i="1"/>
  <c r="AR639" i="1"/>
  <c r="AS639" i="1"/>
  <c r="AT639" i="1"/>
  <c r="AU639" i="1"/>
  <c r="AV639" i="1"/>
  <c r="AX639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L640" i="1"/>
  <c r="AM640" i="1"/>
  <c r="AN640" i="1"/>
  <c r="AO640" i="1"/>
  <c r="AP640" i="1"/>
  <c r="AQ640" i="1"/>
  <c r="AR640" i="1"/>
  <c r="AS640" i="1"/>
  <c r="AT640" i="1"/>
  <c r="AU640" i="1"/>
  <c r="AV640" i="1"/>
  <c r="AX640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L641" i="1"/>
  <c r="AM641" i="1"/>
  <c r="AN641" i="1"/>
  <c r="AO641" i="1"/>
  <c r="AP641" i="1"/>
  <c r="AQ641" i="1"/>
  <c r="AR641" i="1"/>
  <c r="AS641" i="1"/>
  <c r="AT641" i="1"/>
  <c r="AU641" i="1"/>
  <c r="AV641" i="1"/>
  <c r="AX641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L642" i="1"/>
  <c r="AM642" i="1"/>
  <c r="AN642" i="1"/>
  <c r="AO642" i="1"/>
  <c r="AP642" i="1"/>
  <c r="AQ642" i="1"/>
  <c r="AR642" i="1"/>
  <c r="AS642" i="1"/>
  <c r="AT642" i="1"/>
  <c r="AU642" i="1"/>
  <c r="AV642" i="1"/>
  <c r="AX642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L643" i="1"/>
  <c r="AM643" i="1"/>
  <c r="AN643" i="1"/>
  <c r="AO643" i="1"/>
  <c r="AP643" i="1"/>
  <c r="AQ643" i="1"/>
  <c r="AR643" i="1"/>
  <c r="AS643" i="1"/>
  <c r="AT643" i="1"/>
  <c r="AU643" i="1"/>
  <c r="AV643" i="1"/>
  <c r="AX643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L644" i="1"/>
  <c r="AM644" i="1"/>
  <c r="AN644" i="1"/>
  <c r="AO644" i="1"/>
  <c r="AP644" i="1"/>
  <c r="AQ644" i="1"/>
  <c r="AR644" i="1"/>
  <c r="AS644" i="1"/>
  <c r="AT644" i="1"/>
  <c r="AU644" i="1"/>
  <c r="AV644" i="1"/>
  <c r="AX644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L645" i="1"/>
  <c r="AM645" i="1"/>
  <c r="AN645" i="1"/>
  <c r="AO645" i="1"/>
  <c r="AP645" i="1"/>
  <c r="AQ645" i="1"/>
  <c r="AR645" i="1"/>
  <c r="AS645" i="1"/>
  <c r="AT645" i="1"/>
  <c r="AU645" i="1"/>
  <c r="AV645" i="1"/>
  <c r="AX645" i="1"/>
  <c r="AX2" i="1"/>
  <c r="AV2" i="1"/>
  <c r="AT2" i="1"/>
  <c r="AS2" i="1"/>
  <c r="AR2" i="1"/>
  <c r="AQ2" i="1"/>
  <c r="AO2" i="1"/>
  <c r="AN2" i="1"/>
  <c r="AM2" i="1"/>
  <c r="AL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C31" i="4" l="1"/>
  <c r="AX364" i="2"/>
  <c r="AW364" i="2"/>
  <c r="AV364" i="2"/>
  <c r="AU364" i="2"/>
  <c r="AT364" i="2"/>
  <c r="AS364" i="2"/>
  <c r="AR364" i="2"/>
  <c r="AQ364" i="2"/>
  <c r="AP364" i="2"/>
  <c r="AO364" i="2"/>
  <c r="AN364" i="2"/>
  <c r="AM364" i="2"/>
  <c r="AL364" i="2"/>
  <c r="AK364" i="2"/>
  <c r="AJ364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AX363" i="2"/>
  <c r="AW363" i="2"/>
  <c r="AV363" i="2"/>
  <c r="AU363" i="2"/>
  <c r="AT363" i="2"/>
  <c r="AS363" i="2"/>
  <c r="AR363" i="2"/>
  <c r="AQ363" i="2"/>
  <c r="AP363" i="2"/>
  <c r="AO363" i="2"/>
  <c r="AN363" i="2"/>
  <c r="AM363" i="2"/>
  <c r="AL363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AX362" i="2"/>
  <c r="AW362" i="2"/>
  <c r="AV362" i="2"/>
  <c r="AU362" i="2"/>
  <c r="AT362" i="2"/>
  <c r="AS362" i="2"/>
  <c r="AR362" i="2"/>
  <c r="AQ362" i="2"/>
  <c r="AP362" i="2"/>
  <c r="AO362" i="2"/>
  <c r="AN362" i="2"/>
  <c r="AM362" i="2"/>
  <c r="AL362" i="2"/>
  <c r="AK362" i="2"/>
  <c r="AJ362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AX361" i="2"/>
  <c r="AW361" i="2"/>
  <c r="AV361" i="2"/>
  <c r="AU361" i="2"/>
  <c r="AT361" i="2"/>
  <c r="AS361" i="2"/>
  <c r="AR361" i="2"/>
  <c r="AQ361" i="2"/>
  <c r="AP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AX360" i="2"/>
  <c r="AW360" i="2"/>
  <c r="AV360" i="2"/>
  <c r="AU360" i="2"/>
  <c r="AT360" i="2"/>
  <c r="AS360" i="2"/>
  <c r="AR360" i="2"/>
  <c r="AQ360" i="2"/>
  <c r="AP360" i="2"/>
  <c r="AO360" i="2"/>
  <c r="AN360" i="2"/>
  <c r="AM360" i="2"/>
  <c r="AL360" i="2"/>
  <c r="AK360" i="2"/>
  <c r="AJ360" i="2"/>
  <c r="AI360" i="2"/>
  <c r="AH360" i="2"/>
  <c r="AG360" i="2"/>
  <c r="AF360" i="2"/>
  <c r="AE360" i="2"/>
  <c r="AD360" i="2"/>
  <c r="AC360" i="2"/>
  <c r="AB360" i="2"/>
  <c r="AA360" i="2"/>
  <c r="Z360" i="2"/>
  <c r="Y360" i="2"/>
  <c r="X360" i="2"/>
  <c r="AX359" i="2"/>
  <c r="AW359" i="2"/>
  <c r="AV359" i="2"/>
  <c r="AU359" i="2"/>
  <c r="AT359" i="2"/>
  <c r="AS359" i="2"/>
  <c r="AR359" i="2"/>
  <c r="AQ359" i="2"/>
  <c r="AP359" i="2"/>
  <c r="AO359" i="2"/>
  <c r="AN359" i="2"/>
  <c r="AM359" i="2"/>
  <c r="AL359" i="2"/>
  <c r="AK359" i="2"/>
  <c r="AJ359" i="2"/>
  <c r="AI359" i="2"/>
  <c r="AH359" i="2"/>
  <c r="AG359" i="2"/>
  <c r="AF359" i="2"/>
  <c r="AE359" i="2"/>
  <c r="AD359" i="2"/>
  <c r="AC359" i="2"/>
  <c r="AB359" i="2"/>
  <c r="AA359" i="2"/>
  <c r="Z359" i="2"/>
  <c r="Y359" i="2"/>
  <c r="X359" i="2"/>
  <c r="AX358" i="2"/>
  <c r="AW358" i="2"/>
  <c r="AV358" i="2"/>
  <c r="AU358" i="2"/>
  <c r="AT358" i="2"/>
  <c r="AS358" i="2"/>
  <c r="AR358" i="2"/>
  <c r="AQ358" i="2"/>
  <c r="AP358" i="2"/>
  <c r="AO358" i="2"/>
  <c r="AN358" i="2"/>
  <c r="AM358" i="2"/>
  <c r="AL358" i="2"/>
  <c r="AK358" i="2"/>
  <c r="AJ358" i="2"/>
  <c r="AI358" i="2"/>
  <c r="AH358" i="2"/>
  <c r="AG358" i="2"/>
  <c r="AF358" i="2"/>
  <c r="AE358" i="2"/>
  <c r="AD358" i="2"/>
  <c r="AC358" i="2"/>
  <c r="AB358" i="2"/>
  <c r="AA358" i="2"/>
  <c r="Z358" i="2"/>
  <c r="Y358" i="2"/>
  <c r="X358" i="2"/>
  <c r="AX357" i="2"/>
  <c r="AW357" i="2"/>
  <c r="AV357" i="2"/>
  <c r="AU357" i="2"/>
  <c r="AT357" i="2"/>
  <c r="AS357" i="2"/>
  <c r="AR357" i="2"/>
  <c r="AQ357" i="2"/>
  <c r="AP357" i="2"/>
  <c r="AO357" i="2"/>
  <c r="AN357" i="2"/>
  <c r="AM357" i="2"/>
  <c r="AL357" i="2"/>
  <c r="AK357" i="2"/>
  <c r="AJ357" i="2"/>
  <c r="AI357" i="2"/>
  <c r="AH357" i="2"/>
  <c r="AG357" i="2"/>
  <c r="AF357" i="2"/>
  <c r="AE357" i="2"/>
  <c r="AD357" i="2"/>
  <c r="AC357" i="2"/>
  <c r="AB357" i="2"/>
  <c r="AA357" i="2"/>
  <c r="Z357" i="2"/>
  <c r="Y357" i="2"/>
  <c r="X357" i="2"/>
  <c r="AX356" i="2"/>
  <c r="AW356" i="2"/>
  <c r="AV356" i="2"/>
  <c r="AU356" i="2"/>
  <c r="AT356" i="2"/>
  <c r="AS356" i="2"/>
  <c r="AR356" i="2"/>
  <c r="AQ356" i="2"/>
  <c r="AP356" i="2"/>
  <c r="AO356" i="2"/>
  <c r="AN356" i="2"/>
  <c r="AM356" i="2"/>
  <c r="AL356" i="2"/>
  <c r="AK356" i="2"/>
  <c r="AJ356" i="2"/>
  <c r="AI356" i="2"/>
  <c r="AH356" i="2"/>
  <c r="AG356" i="2"/>
  <c r="AF356" i="2"/>
  <c r="AE356" i="2"/>
  <c r="AD356" i="2"/>
  <c r="AC356" i="2"/>
  <c r="AB356" i="2"/>
  <c r="AA356" i="2"/>
  <c r="Z356" i="2"/>
  <c r="Y356" i="2"/>
  <c r="X356" i="2"/>
  <c r="AX355" i="2"/>
  <c r="AW355" i="2"/>
  <c r="AV355" i="2"/>
  <c r="AU355" i="2"/>
  <c r="AT355" i="2"/>
  <c r="AS355" i="2"/>
  <c r="AR355" i="2"/>
  <c r="AQ355" i="2"/>
  <c r="AP355" i="2"/>
  <c r="AO355" i="2"/>
  <c r="AN355" i="2"/>
  <c r="AM355" i="2"/>
  <c r="AL355" i="2"/>
  <c r="AK355" i="2"/>
  <c r="AJ355" i="2"/>
  <c r="AI355" i="2"/>
  <c r="AH355" i="2"/>
  <c r="AG355" i="2"/>
  <c r="AF355" i="2"/>
  <c r="AE355" i="2"/>
  <c r="AD355" i="2"/>
  <c r="AC355" i="2"/>
  <c r="AB355" i="2"/>
  <c r="AA355" i="2"/>
  <c r="Z355" i="2"/>
  <c r="Y355" i="2"/>
  <c r="X355" i="2"/>
  <c r="AX354" i="2"/>
  <c r="AW354" i="2"/>
  <c r="AV354" i="2"/>
  <c r="AU354" i="2"/>
  <c r="AT354" i="2"/>
  <c r="AS354" i="2"/>
  <c r="AR354" i="2"/>
  <c r="AQ354" i="2"/>
  <c r="AP354" i="2"/>
  <c r="AO354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AX353" i="2"/>
  <c r="AW353" i="2"/>
  <c r="AV353" i="2"/>
  <c r="AU353" i="2"/>
  <c r="AT353" i="2"/>
  <c r="AS353" i="2"/>
  <c r="AR353" i="2"/>
  <c r="AQ353" i="2"/>
  <c r="AP353" i="2"/>
  <c r="AO353" i="2"/>
  <c r="AN353" i="2"/>
  <c r="AM353" i="2"/>
  <c r="AL353" i="2"/>
  <c r="AK353" i="2"/>
  <c r="AJ353" i="2"/>
  <c r="AI353" i="2"/>
  <c r="AH353" i="2"/>
  <c r="AG353" i="2"/>
  <c r="AF353" i="2"/>
  <c r="AE353" i="2"/>
  <c r="AD353" i="2"/>
  <c r="AC353" i="2"/>
  <c r="AB353" i="2"/>
  <c r="AA353" i="2"/>
  <c r="Z353" i="2"/>
  <c r="Y353" i="2"/>
  <c r="X353" i="2"/>
  <c r="AX352" i="2"/>
  <c r="AW352" i="2"/>
  <c r="AV352" i="2"/>
  <c r="AU352" i="2"/>
  <c r="AT352" i="2"/>
  <c r="AS352" i="2"/>
  <c r="AR352" i="2"/>
  <c r="AQ352" i="2"/>
  <c r="AP352" i="2"/>
  <c r="AO352" i="2"/>
  <c r="AN352" i="2"/>
  <c r="AM352" i="2"/>
  <c r="AL352" i="2"/>
  <c r="AK352" i="2"/>
  <c r="AJ352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AX351" i="2"/>
  <c r="AW351" i="2"/>
  <c r="AV351" i="2"/>
  <c r="AU351" i="2"/>
  <c r="AT351" i="2"/>
  <c r="AS351" i="2"/>
  <c r="AR351" i="2"/>
  <c r="AQ351" i="2"/>
  <c r="AP351" i="2"/>
  <c r="AO351" i="2"/>
  <c r="AN351" i="2"/>
  <c r="AM351" i="2"/>
  <c r="AL351" i="2"/>
  <c r="AK351" i="2"/>
  <c r="AJ351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AX350" i="2"/>
  <c r="AW350" i="2"/>
  <c r="AV350" i="2"/>
  <c r="AU350" i="2"/>
  <c r="AT350" i="2"/>
  <c r="AS350" i="2"/>
  <c r="AR350" i="2"/>
  <c r="AQ350" i="2"/>
  <c r="AP350" i="2"/>
  <c r="AO350" i="2"/>
  <c r="AN350" i="2"/>
  <c r="AM350" i="2"/>
  <c r="AL350" i="2"/>
  <c r="AK350" i="2"/>
  <c r="AJ350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AX349" i="2"/>
  <c r="AW349" i="2"/>
  <c r="AV349" i="2"/>
  <c r="AU349" i="2"/>
  <c r="AT349" i="2"/>
  <c r="AS349" i="2"/>
  <c r="AR349" i="2"/>
  <c r="AQ349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AX348" i="2"/>
  <c r="AW348" i="2"/>
  <c r="AV348" i="2"/>
  <c r="AU348" i="2"/>
  <c r="AT348" i="2"/>
  <c r="AS348" i="2"/>
  <c r="AR348" i="2"/>
  <c r="AQ348" i="2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AX347" i="2"/>
  <c r="AW347" i="2"/>
  <c r="AV347" i="2"/>
  <c r="AU347" i="2"/>
  <c r="AT347" i="2"/>
  <c r="AS347" i="2"/>
  <c r="AR347" i="2"/>
  <c r="AQ347" i="2"/>
  <c r="AP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AX346" i="2"/>
  <c r="AW346" i="2"/>
  <c r="AV346" i="2"/>
  <c r="AU346" i="2"/>
  <c r="AT346" i="2"/>
  <c r="AS346" i="2"/>
  <c r="AR346" i="2"/>
  <c r="AQ346" i="2"/>
  <c r="AP346" i="2"/>
  <c r="AO346" i="2"/>
  <c r="AN346" i="2"/>
  <c r="AM346" i="2"/>
  <c r="AL346" i="2"/>
  <c r="AK346" i="2"/>
  <c r="AJ346" i="2"/>
  <c r="AI346" i="2"/>
  <c r="AH346" i="2"/>
  <c r="AG346" i="2"/>
  <c r="AF346" i="2"/>
  <c r="AE346" i="2"/>
  <c r="AD346" i="2"/>
  <c r="AC346" i="2"/>
  <c r="AB346" i="2"/>
  <c r="AA346" i="2"/>
  <c r="Z346" i="2"/>
  <c r="Y346" i="2"/>
  <c r="X346" i="2"/>
  <c r="AX345" i="2"/>
  <c r="AW345" i="2"/>
  <c r="AV345" i="2"/>
  <c r="AU345" i="2"/>
  <c r="AT345" i="2"/>
  <c r="AS345" i="2"/>
  <c r="AR345" i="2"/>
  <c r="AQ345" i="2"/>
  <c r="AP345" i="2"/>
  <c r="AO345" i="2"/>
  <c r="AN345" i="2"/>
  <c r="AM345" i="2"/>
  <c r="AL345" i="2"/>
  <c r="AK345" i="2"/>
  <c r="AJ345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AX344" i="2"/>
  <c r="AW344" i="2"/>
  <c r="AV344" i="2"/>
  <c r="AU344" i="2"/>
  <c r="AT344" i="2"/>
  <c r="AS344" i="2"/>
  <c r="AR344" i="2"/>
  <c r="AQ344" i="2"/>
  <c r="AP344" i="2"/>
  <c r="AO344" i="2"/>
  <c r="AN344" i="2"/>
  <c r="AM344" i="2"/>
  <c r="AL344" i="2"/>
  <c r="AK344" i="2"/>
  <c r="AJ344" i="2"/>
  <c r="AI344" i="2"/>
  <c r="AH344" i="2"/>
  <c r="AG344" i="2"/>
  <c r="AF344" i="2"/>
  <c r="AE344" i="2"/>
  <c r="AD344" i="2"/>
  <c r="AC344" i="2"/>
  <c r="AB344" i="2"/>
  <c r="AA344" i="2"/>
  <c r="Z344" i="2"/>
  <c r="Y344" i="2"/>
  <c r="X344" i="2"/>
  <c r="AX343" i="2"/>
  <c r="AW343" i="2"/>
  <c r="AV343" i="2"/>
  <c r="AU343" i="2"/>
  <c r="AT343" i="2"/>
  <c r="AS343" i="2"/>
  <c r="AR343" i="2"/>
  <c r="AQ343" i="2"/>
  <c r="AP343" i="2"/>
  <c r="AO343" i="2"/>
  <c r="AN343" i="2"/>
  <c r="AM343" i="2"/>
  <c r="AL343" i="2"/>
  <c r="AK343" i="2"/>
  <c r="AJ343" i="2"/>
  <c r="AI343" i="2"/>
  <c r="AH343" i="2"/>
  <c r="AG343" i="2"/>
  <c r="AF343" i="2"/>
  <c r="AE343" i="2"/>
  <c r="AD343" i="2"/>
  <c r="AC343" i="2"/>
  <c r="AB343" i="2"/>
  <c r="AA343" i="2"/>
  <c r="Z343" i="2"/>
  <c r="Y343" i="2"/>
  <c r="X343" i="2"/>
  <c r="AX342" i="2"/>
  <c r="AW342" i="2"/>
  <c r="AV342" i="2"/>
  <c r="AU342" i="2"/>
  <c r="AT342" i="2"/>
  <c r="AS342" i="2"/>
  <c r="AR342" i="2"/>
  <c r="AQ342" i="2"/>
  <c r="AP342" i="2"/>
  <c r="AO342" i="2"/>
  <c r="AN342" i="2"/>
  <c r="AM342" i="2"/>
  <c r="AL342" i="2"/>
  <c r="AK342" i="2"/>
  <c r="AJ342" i="2"/>
  <c r="AI342" i="2"/>
  <c r="AH342" i="2"/>
  <c r="AG342" i="2"/>
  <c r="AF342" i="2"/>
  <c r="AE342" i="2"/>
  <c r="AD342" i="2"/>
  <c r="AC342" i="2"/>
  <c r="AB342" i="2"/>
  <c r="AA342" i="2"/>
  <c r="Z342" i="2"/>
  <c r="Y342" i="2"/>
  <c r="X342" i="2"/>
  <c r="AX341" i="2"/>
  <c r="AW341" i="2"/>
  <c r="AV341" i="2"/>
  <c r="AU341" i="2"/>
  <c r="AT341" i="2"/>
  <c r="AS341" i="2"/>
  <c r="AR341" i="2"/>
  <c r="AQ341" i="2"/>
  <c r="AP341" i="2"/>
  <c r="AO341" i="2"/>
  <c r="AN341" i="2"/>
  <c r="AM341" i="2"/>
  <c r="AL341" i="2"/>
  <c r="AK341" i="2"/>
  <c r="AJ341" i="2"/>
  <c r="AI341" i="2"/>
  <c r="AH341" i="2"/>
  <c r="AG341" i="2"/>
  <c r="AF341" i="2"/>
  <c r="AE341" i="2"/>
  <c r="AD341" i="2"/>
  <c r="AC341" i="2"/>
  <c r="AB341" i="2"/>
  <c r="AA341" i="2"/>
  <c r="Z341" i="2"/>
  <c r="Y341" i="2"/>
  <c r="X341" i="2"/>
  <c r="AX340" i="2"/>
  <c r="AW340" i="2"/>
  <c r="AV340" i="2"/>
  <c r="AU340" i="2"/>
  <c r="AT340" i="2"/>
  <c r="AS340" i="2"/>
  <c r="AR340" i="2"/>
  <c r="AQ340" i="2"/>
  <c r="AP340" i="2"/>
  <c r="AO340" i="2"/>
  <c r="AN340" i="2"/>
  <c r="AM340" i="2"/>
  <c r="AL340" i="2"/>
  <c r="AK340" i="2"/>
  <c r="AJ340" i="2"/>
  <c r="AI340" i="2"/>
  <c r="AH340" i="2"/>
  <c r="AG340" i="2"/>
  <c r="AF340" i="2"/>
  <c r="AE340" i="2"/>
  <c r="AD340" i="2"/>
  <c r="AC340" i="2"/>
  <c r="AB340" i="2"/>
  <c r="AA340" i="2"/>
  <c r="Z340" i="2"/>
  <c r="Y340" i="2"/>
  <c r="X340" i="2"/>
  <c r="AX339" i="2"/>
  <c r="AW339" i="2"/>
  <c r="AV339" i="2"/>
  <c r="AU339" i="2"/>
  <c r="AT339" i="2"/>
  <c r="AS339" i="2"/>
  <c r="AR339" i="2"/>
  <c r="AQ339" i="2"/>
  <c r="AP339" i="2"/>
  <c r="AO339" i="2"/>
  <c r="AN339" i="2"/>
  <c r="AM339" i="2"/>
  <c r="AL339" i="2"/>
  <c r="AK339" i="2"/>
  <c r="AJ339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AX338" i="2"/>
  <c r="AW338" i="2"/>
  <c r="AV338" i="2"/>
  <c r="AU338" i="2"/>
  <c r="AT338" i="2"/>
  <c r="AS338" i="2"/>
  <c r="AR338" i="2"/>
  <c r="AQ338" i="2"/>
  <c r="AP338" i="2"/>
  <c r="AO338" i="2"/>
  <c r="AN338" i="2"/>
  <c r="AM338" i="2"/>
  <c r="AL338" i="2"/>
  <c r="AK338" i="2"/>
  <c r="AJ338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AX337" i="2"/>
  <c r="AW337" i="2"/>
  <c r="AV337" i="2"/>
  <c r="AU337" i="2"/>
  <c r="AT337" i="2"/>
  <c r="AS337" i="2"/>
  <c r="AR337" i="2"/>
  <c r="AQ337" i="2"/>
  <c r="AP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AX336" i="2"/>
  <c r="AW336" i="2"/>
  <c r="AV336" i="2"/>
  <c r="AU336" i="2"/>
  <c r="AT336" i="2"/>
  <c r="AS336" i="2"/>
  <c r="AR336" i="2"/>
  <c r="AQ336" i="2"/>
  <c r="AP336" i="2"/>
  <c r="AO336" i="2"/>
  <c r="AN336" i="2"/>
  <c r="AM336" i="2"/>
  <c r="AL336" i="2"/>
  <c r="AK336" i="2"/>
  <c r="AJ336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AX335" i="2"/>
  <c r="AW335" i="2"/>
  <c r="AV335" i="2"/>
  <c r="AU335" i="2"/>
  <c r="AT335" i="2"/>
  <c r="AS335" i="2"/>
  <c r="AR335" i="2"/>
  <c r="AQ335" i="2"/>
  <c r="AP335" i="2"/>
  <c r="AO335" i="2"/>
  <c r="AN335" i="2"/>
  <c r="AM335" i="2"/>
  <c r="AL335" i="2"/>
  <c r="AK335" i="2"/>
  <c r="AJ335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AX334" i="2"/>
  <c r="AW334" i="2"/>
  <c r="AV334" i="2"/>
  <c r="AU334" i="2"/>
  <c r="AT334" i="2"/>
  <c r="AS334" i="2"/>
  <c r="AR334" i="2"/>
  <c r="AQ334" i="2"/>
  <c r="AP334" i="2"/>
  <c r="AO334" i="2"/>
  <c r="AN334" i="2"/>
  <c r="AM334" i="2"/>
  <c r="AL334" i="2"/>
  <c r="AK334" i="2"/>
  <c r="AJ334" i="2"/>
  <c r="AI334" i="2"/>
  <c r="AH334" i="2"/>
  <c r="AG334" i="2"/>
  <c r="AF334" i="2"/>
  <c r="AE334" i="2"/>
  <c r="AD334" i="2"/>
  <c r="AC334" i="2"/>
  <c r="AB334" i="2"/>
  <c r="AA334" i="2"/>
  <c r="Z334" i="2"/>
  <c r="Y334" i="2"/>
  <c r="X334" i="2"/>
  <c r="AX333" i="2"/>
  <c r="AW333" i="2"/>
  <c r="AV333" i="2"/>
  <c r="AU333" i="2"/>
  <c r="AT333" i="2"/>
  <c r="AS333" i="2"/>
  <c r="AR333" i="2"/>
  <c r="AQ333" i="2"/>
  <c r="AP333" i="2"/>
  <c r="AO333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AX332" i="2"/>
  <c r="AW332" i="2"/>
  <c r="AV332" i="2"/>
  <c r="AU332" i="2"/>
  <c r="AT332" i="2"/>
  <c r="AS332" i="2"/>
  <c r="AR332" i="2"/>
  <c r="AQ332" i="2"/>
  <c r="AP332" i="2"/>
  <c r="AO332" i="2"/>
  <c r="AN332" i="2"/>
  <c r="AM332" i="2"/>
  <c r="AL332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AX331" i="2"/>
  <c r="AW331" i="2"/>
  <c r="AV331" i="2"/>
  <c r="AU331" i="2"/>
  <c r="AT331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AX330" i="2"/>
  <c r="AW330" i="2"/>
  <c r="AV330" i="2"/>
  <c r="AU330" i="2"/>
  <c r="AT330" i="2"/>
  <c r="AS330" i="2"/>
  <c r="AR330" i="2"/>
  <c r="AQ330" i="2"/>
  <c r="AP330" i="2"/>
  <c r="AO330" i="2"/>
  <c r="AN330" i="2"/>
  <c r="AM330" i="2"/>
  <c r="AL330" i="2"/>
  <c r="AK330" i="2"/>
  <c r="AJ330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AX329" i="2"/>
  <c r="AW329" i="2"/>
  <c r="AV329" i="2"/>
  <c r="AU329" i="2"/>
  <c r="AT329" i="2"/>
  <c r="AS329" i="2"/>
  <c r="AR329" i="2"/>
  <c r="AQ329" i="2"/>
  <c r="AP329" i="2"/>
  <c r="AO329" i="2"/>
  <c r="AN329" i="2"/>
  <c r="AM329" i="2"/>
  <c r="AL329" i="2"/>
  <c r="AK329" i="2"/>
  <c r="AJ329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AX328" i="2"/>
  <c r="AW328" i="2"/>
  <c r="AV328" i="2"/>
  <c r="AU328" i="2"/>
  <c r="AT328" i="2"/>
  <c r="AS328" i="2"/>
  <c r="AR328" i="2"/>
  <c r="AQ328" i="2"/>
  <c r="AP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AX327" i="2"/>
  <c r="AW327" i="2"/>
  <c r="AV327" i="2"/>
  <c r="AU327" i="2"/>
  <c r="AT327" i="2"/>
  <c r="AS327" i="2"/>
  <c r="AR327" i="2"/>
  <c r="AQ327" i="2"/>
  <c r="AP327" i="2"/>
  <c r="AO327" i="2"/>
  <c r="AN327" i="2"/>
  <c r="AM327" i="2"/>
  <c r="AL327" i="2"/>
  <c r="AK327" i="2"/>
  <c r="AJ327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AX326" i="2"/>
  <c r="AW326" i="2"/>
  <c r="AV326" i="2"/>
  <c r="AU326" i="2"/>
  <c r="AT326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AX325" i="2"/>
  <c r="AW325" i="2"/>
  <c r="AV325" i="2"/>
  <c r="AU325" i="2"/>
  <c r="AT325" i="2"/>
  <c r="AS325" i="2"/>
  <c r="AR325" i="2"/>
  <c r="AQ325" i="2"/>
  <c r="AP325" i="2"/>
  <c r="AO325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AX324" i="2"/>
  <c r="AW324" i="2"/>
  <c r="AV324" i="2"/>
  <c r="AU324" i="2"/>
  <c r="AT324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AX323" i="2"/>
  <c r="AW323" i="2"/>
  <c r="AV323" i="2"/>
  <c r="AU323" i="2"/>
  <c r="AT323" i="2"/>
  <c r="AS323" i="2"/>
  <c r="AR323" i="2"/>
  <c r="AQ323" i="2"/>
  <c r="AP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AX322" i="2"/>
  <c r="AW322" i="2"/>
  <c r="AV322" i="2"/>
  <c r="AU322" i="2"/>
  <c r="AT322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AX321" i="2"/>
  <c r="AW321" i="2"/>
  <c r="AV321" i="2"/>
  <c r="AU321" i="2"/>
  <c r="AT321" i="2"/>
  <c r="AS321" i="2"/>
  <c r="AR321" i="2"/>
  <c r="AQ321" i="2"/>
  <c r="AP321" i="2"/>
  <c r="AO321" i="2"/>
  <c r="AN321" i="2"/>
  <c r="AM321" i="2"/>
  <c r="AL321" i="2"/>
  <c r="AK321" i="2"/>
  <c r="AJ321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AX320" i="2"/>
  <c r="AW320" i="2"/>
  <c r="AV320" i="2"/>
  <c r="AU320" i="2"/>
  <c r="AT320" i="2"/>
  <c r="AS320" i="2"/>
  <c r="AR320" i="2"/>
  <c r="AQ320" i="2"/>
  <c r="AP320" i="2"/>
  <c r="AO320" i="2"/>
  <c r="AN320" i="2"/>
  <c r="AM320" i="2"/>
  <c r="AL320" i="2"/>
  <c r="AK320" i="2"/>
  <c r="AJ320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AX319" i="2"/>
  <c r="AW319" i="2"/>
  <c r="AV319" i="2"/>
  <c r="AU319" i="2"/>
  <c r="AT319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AX318" i="2"/>
  <c r="AW318" i="2"/>
  <c r="AV318" i="2"/>
  <c r="AU318" i="2"/>
  <c r="AT318" i="2"/>
  <c r="AS318" i="2"/>
  <c r="AR318" i="2"/>
  <c r="AQ318" i="2"/>
  <c r="AP318" i="2"/>
  <c r="AO318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AX317" i="2"/>
  <c r="AW317" i="2"/>
  <c r="AV317" i="2"/>
  <c r="AU317" i="2"/>
  <c r="AT317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AX316" i="2"/>
  <c r="AW316" i="2"/>
  <c r="AV316" i="2"/>
  <c r="AU316" i="2"/>
  <c r="AT316" i="2"/>
  <c r="AS316" i="2"/>
  <c r="AR316" i="2"/>
  <c r="AQ316" i="2"/>
  <c r="AP316" i="2"/>
  <c r="AO316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AX315" i="2"/>
  <c r="AW315" i="2"/>
  <c r="AV315" i="2"/>
  <c r="AU315" i="2"/>
  <c r="AT315" i="2"/>
  <c r="AS315" i="2"/>
  <c r="AR315" i="2"/>
  <c r="AQ315" i="2"/>
  <c r="AP315" i="2"/>
  <c r="AO315" i="2"/>
  <c r="AN315" i="2"/>
  <c r="AM315" i="2"/>
  <c r="AL315" i="2"/>
  <c r="AK315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AX314" i="2"/>
  <c r="AW314" i="2"/>
  <c r="AV314" i="2"/>
  <c r="AU314" i="2"/>
  <c r="AT314" i="2"/>
  <c r="AS314" i="2"/>
  <c r="AR314" i="2"/>
  <c r="AQ314" i="2"/>
  <c r="AP314" i="2"/>
  <c r="AO314" i="2"/>
  <c r="AN314" i="2"/>
  <c r="AM314" i="2"/>
  <c r="AL314" i="2"/>
  <c r="AK314" i="2"/>
  <c r="AJ314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AX313" i="2"/>
  <c r="AW313" i="2"/>
  <c r="AV313" i="2"/>
  <c r="AU313" i="2"/>
  <c r="AT313" i="2"/>
  <c r="AS313" i="2"/>
  <c r="AR313" i="2"/>
  <c r="AQ313" i="2"/>
  <c r="AP313" i="2"/>
  <c r="AO313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AX312" i="2"/>
  <c r="AW312" i="2"/>
  <c r="AV312" i="2"/>
  <c r="AU312" i="2"/>
  <c r="AT312" i="2"/>
  <c r="AS312" i="2"/>
  <c r="AR312" i="2"/>
  <c r="AQ312" i="2"/>
  <c r="AP312" i="2"/>
  <c r="AO312" i="2"/>
  <c r="AN312" i="2"/>
  <c r="AM312" i="2"/>
  <c r="AL312" i="2"/>
  <c r="AK312" i="2"/>
  <c r="AJ312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AX311" i="2"/>
  <c r="AW311" i="2"/>
  <c r="AV311" i="2"/>
  <c r="AU311" i="2"/>
  <c r="AT311" i="2"/>
  <c r="AS311" i="2"/>
  <c r="AR311" i="2"/>
  <c r="AQ311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AX310" i="2"/>
  <c r="AW310" i="2"/>
  <c r="AV310" i="2"/>
  <c r="AU310" i="2"/>
  <c r="AT310" i="2"/>
  <c r="AS310" i="2"/>
  <c r="AR310" i="2"/>
  <c r="AQ310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AX309" i="2"/>
  <c r="AW309" i="2"/>
  <c r="AV309" i="2"/>
  <c r="AU309" i="2"/>
  <c r="AT309" i="2"/>
  <c r="AS309" i="2"/>
  <c r="AR309" i="2"/>
  <c r="AQ309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AX308" i="2"/>
  <c r="AW308" i="2"/>
  <c r="AV308" i="2"/>
  <c r="AU308" i="2"/>
  <c r="AT308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AX307" i="2"/>
  <c r="AW307" i="2"/>
  <c r="AV307" i="2"/>
  <c r="AU307" i="2"/>
  <c r="AT307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AX306" i="2"/>
  <c r="AW306" i="2"/>
  <c r="AV306" i="2"/>
  <c r="AU306" i="2"/>
  <c r="AT306" i="2"/>
  <c r="AS306" i="2"/>
  <c r="AR306" i="2"/>
  <c r="AQ306" i="2"/>
  <c r="AP306" i="2"/>
  <c r="AO306" i="2"/>
  <c r="AN306" i="2"/>
  <c r="AM306" i="2"/>
  <c r="AL306" i="2"/>
  <c r="AK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AX305" i="2"/>
  <c r="AW305" i="2"/>
  <c r="AV305" i="2"/>
  <c r="AU305" i="2"/>
  <c r="AT305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AX304" i="2"/>
  <c r="AW304" i="2"/>
  <c r="AV304" i="2"/>
  <c r="AU304" i="2"/>
  <c r="AT304" i="2"/>
  <c r="AS304" i="2"/>
  <c r="AR304" i="2"/>
  <c r="AQ304" i="2"/>
  <c r="AP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AX303" i="2"/>
  <c r="AW303" i="2"/>
  <c r="AV303" i="2"/>
  <c r="AU303" i="2"/>
  <c r="AT303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AX302" i="2"/>
  <c r="AW302" i="2"/>
  <c r="AV302" i="2"/>
  <c r="AU302" i="2"/>
  <c r="AT302" i="2"/>
  <c r="AS302" i="2"/>
  <c r="AR302" i="2"/>
  <c r="AQ302" i="2"/>
  <c r="AP302" i="2"/>
  <c r="AO302" i="2"/>
  <c r="AN302" i="2"/>
  <c r="AM302" i="2"/>
  <c r="AL302" i="2"/>
  <c r="AK302" i="2"/>
  <c r="AJ302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AX301" i="2"/>
  <c r="AW301" i="2"/>
  <c r="AV301" i="2"/>
  <c r="AU301" i="2"/>
  <c r="AT301" i="2"/>
  <c r="AS301" i="2"/>
  <c r="AR301" i="2"/>
  <c r="AQ301" i="2"/>
  <c r="AP301" i="2"/>
  <c r="AO301" i="2"/>
  <c r="AN301" i="2"/>
  <c r="AM301" i="2"/>
  <c r="AL301" i="2"/>
  <c r="AK301" i="2"/>
  <c r="AJ301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AX299" i="2"/>
  <c r="AW299" i="2"/>
  <c r="AV299" i="2"/>
  <c r="AU299" i="2"/>
  <c r="AT299" i="2"/>
  <c r="AS299" i="2"/>
  <c r="AR299" i="2"/>
  <c r="AQ299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AX298" i="2"/>
  <c r="AW298" i="2"/>
  <c r="AV298" i="2"/>
  <c r="AU298" i="2"/>
  <c r="AT298" i="2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AX297" i="2"/>
  <c r="AW297" i="2"/>
  <c r="AV297" i="2"/>
  <c r="AU297" i="2"/>
  <c r="AT297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AX296" i="2"/>
  <c r="AW296" i="2"/>
  <c r="AV296" i="2"/>
  <c r="AU296" i="2"/>
  <c r="AT296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AX295" i="2"/>
  <c r="AW295" i="2"/>
  <c r="AV295" i="2"/>
  <c r="AU295" i="2"/>
  <c r="AT295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AX294" i="2"/>
  <c r="AW294" i="2"/>
  <c r="AV294" i="2"/>
  <c r="AU294" i="2"/>
  <c r="AT294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AX292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AX290" i="2"/>
  <c r="AW290" i="2"/>
  <c r="AV290" i="2"/>
  <c r="AU290" i="2"/>
  <c r="AT290" i="2"/>
  <c r="AS290" i="2"/>
  <c r="AR290" i="2"/>
  <c r="AQ290" i="2"/>
  <c r="AP290" i="2"/>
  <c r="AO290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AX289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AX288" i="2"/>
  <c r="AW288" i="2"/>
  <c r="AV288" i="2"/>
  <c r="AU288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AX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AX283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AX282" i="2"/>
  <c r="AW282" i="2"/>
  <c r="AV282" i="2"/>
  <c r="AU282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AX281" i="2"/>
  <c r="AW281" i="2"/>
  <c r="AV281" i="2"/>
  <c r="AU281" i="2"/>
  <c r="AT281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AX280" i="2"/>
  <c r="AW280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AX279" i="2"/>
  <c r="AW279" i="2"/>
  <c r="AV279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AX278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AX277" i="2"/>
  <c r="AW277" i="2"/>
  <c r="AV277" i="2"/>
  <c r="AU277" i="2"/>
  <c r="AT277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AX276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AX275" i="2"/>
  <c r="AW275" i="2"/>
  <c r="AV275" i="2"/>
  <c r="AU275" i="2"/>
  <c r="AT275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AX273" i="2"/>
  <c r="AW273" i="2"/>
  <c r="AV273" i="2"/>
  <c r="AU273" i="2"/>
  <c r="AT273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AO365" i="2" l="1"/>
  <c r="AS365" i="2"/>
  <c r="AW365" i="2"/>
  <c r="AH365" i="2"/>
  <c r="AL365" i="2"/>
  <c r="AX365" i="2"/>
  <c r="Y365" i="2"/>
  <c r="Z365" i="2"/>
  <c r="AT365" i="2"/>
  <c r="AE365" i="2"/>
  <c r="AM365" i="2"/>
  <c r="AU365" i="2"/>
  <c r="AG365" i="2"/>
  <c r="AD365" i="2"/>
  <c r="AP365" i="2"/>
  <c r="AA365" i="2"/>
  <c r="AI365" i="2"/>
  <c r="AQ365" i="2"/>
  <c r="AC365" i="2"/>
  <c r="X365" i="2"/>
  <c r="AB365" i="2"/>
  <c r="AF365" i="2"/>
  <c r="AJ365" i="2"/>
  <c r="AN365" i="2"/>
  <c r="AR365" i="2"/>
  <c r="AV365" i="2"/>
  <c r="AK365" i="2"/>
  <c r="W73" i="1"/>
  <c r="AU2" i="1"/>
  <c r="AP2" i="1"/>
  <c r="W644" i="1"/>
  <c r="W354" i="1"/>
  <c r="W182" i="1"/>
  <c r="W89" i="2"/>
  <c r="W76" i="2"/>
  <c r="W10" i="2"/>
  <c r="W9" i="2"/>
  <c r="W104" i="2"/>
  <c r="W12" i="2"/>
  <c r="W18" i="2"/>
  <c r="W21" i="2"/>
  <c r="W20" i="2"/>
  <c r="W19" i="2"/>
  <c r="AY365" i="2" l="1"/>
  <c r="AK646" i="1"/>
  <c r="B16" i="4" s="1"/>
  <c r="D16" i="4" s="1"/>
  <c r="AD646" i="1"/>
  <c r="B9" i="4" s="1"/>
  <c r="D9" i="4" s="1"/>
  <c r="B28" i="4"/>
  <c r="D28" i="4" s="1"/>
  <c r="AQ646" i="1"/>
  <c r="B22" i="4" s="1"/>
  <c r="D22" i="4" s="1"/>
  <c r="Z646" i="1"/>
  <c r="B5" i="4" s="1"/>
  <c r="D5" i="4" s="1"/>
  <c r="AH646" i="1"/>
  <c r="B13" i="4" s="1"/>
  <c r="D13" i="4" s="1"/>
  <c r="AM646" i="1"/>
  <c r="B18" i="4" s="1"/>
  <c r="D18" i="4" s="1"/>
  <c r="AN646" i="1"/>
  <c r="B19" i="4" s="1"/>
  <c r="D19" i="4" s="1"/>
  <c r="AU646" i="1"/>
  <c r="B26" i="4" s="1"/>
  <c r="D26" i="4" s="1"/>
  <c r="AP646" i="1"/>
  <c r="B21" i="4" s="1"/>
  <c r="D21" i="4" s="1"/>
  <c r="AS646" i="1"/>
  <c r="B24" i="4" s="1"/>
  <c r="D24" i="4" s="1"/>
  <c r="AA646" i="1"/>
  <c r="B6" i="4" s="1"/>
  <c r="D6" i="4" s="1"/>
  <c r="AE646" i="1"/>
  <c r="B10" i="4" s="1"/>
  <c r="D10" i="4" s="1"/>
  <c r="AI646" i="1"/>
  <c r="B14" i="4" s="1"/>
  <c r="D14" i="4" s="1"/>
  <c r="Y646" i="1"/>
  <c r="B4" i="4" s="1"/>
  <c r="D4" i="4" s="1"/>
  <c r="AC646" i="1"/>
  <c r="B8" i="4" s="1"/>
  <c r="D8" i="4" s="1"/>
  <c r="AG646" i="1"/>
  <c r="B12" i="4" s="1"/>
  <c r="D12" i="4" s="1"/>
  <c r="AL646" i="1"/>
  <c r="B17" i="4" s="1"/>
  <c r="D17" i="4" s="1"/>
  <c r="AT646" i="1"/>
  <c r="B25" i="4" s="1"/>
  <c r="D25" i="4" s="1"/>
  <c r="X646" i="1"/>
  <c r="AJ646" i="1"/>
  <c r="B15" i="4" s="1"/>
  <c r="D15" i="4" s="1"/>
  <c r="AV646" i="1"/>
  <c r="B27" i="4" s="1"/>
  <c r="D27" i="4" s="1"/>
  <c r="AB646" i="1"/>
  <c r="B7" i="4" s="1"/>
  <c r="D7" i="4" s="1"/>
  <c r="AF646" i="1"/>
  <c r="B11" i="4" s="1"/>
  <c r="D11" i="4" s="1"/>
  <c r="AO646" i="1"/>
  <c r="B20" i="4" s="1"/>
  <c r="D20" i="4" s="1"/>
  <c r="AX646" i="1"/>
  <c r="B29" i="4" s="1"/>
  <c r="D29" i="4" s="1"/>
  <c r="AR646" i="1"/>
  <c r="B23" i="4" s="1"/>
  <c r="D23" i="4" s="1"/>
  <c r="W639" i="1"/>
  <c r="B3" i="4" l="1"/>
  <c r="AY646" i="1"/>
  <c r="W473" i="1"/>
  <c r="W369" i="1"/>
  <c r="W47" i="1"/>
  <c r="W36" i="1"/>
  <c r="W78" i="1"/>
  <c r="W126" i="1"/>
  <c r="W76" i="1"/>
  <c r="W13" i="1"/>
  <c r="W49" i="1"/>
  <c r="W32" i="1"/>
  <c r="W431" i="1"/>
  <c r="W465" i="1"/>
  <c r="W96" i="1"/>
  <c r="W161" i="1"/>
  <c r="W612" i="1"/>
  <c r="W400" i="1"/>
  <c r="W521" i="1"/>
  <c r="W573" i="1"/>
  <c r="W562" i="1"/>
  <c r="W588" i="1"/>
  <c r="W517" i="1"/>
  <c r="W580" i="1"/>
  <c r="W600" i="1"/>
  <c r="W559" i="1"/>
  <c r="W610" i="1"/>
  <c r="W589" i="1"/>
  <c r="W293" i="1"/>
  <c r="W462" i="1"/>
  <c r="W109" i="1"/>
  <c r="W258" i="1"/>
  <c r="W399" i="1"/>
  <c r="W333" i="1"/>
  <c r="W378" i="1"/>
  <c r="W360" i="1"/>
  <c r="W183" i="1"/>
  <c r="W184" i="1"/>
  <c r="W209" i="1"/>
  <c r="W553" i="1"/>
  <c r="W554" i="1"/>
  <c r="W539" i="1"/>
  <c r="W574" i="1"/>
  <c r="W259" i="1"/>
  <c r="W171" i="1"/>
  <c r="W285" i="1"/>
  <c r="W260" i="1"/>
  <c r="W186" i="1"/>
  <c r="W261" i="1"/>
  <c r="W314" i="1"/>
  <c r="W296" i="1"/>
  <c r="W286" i="1"/>
  <c r="W628" i="1"/>
  <c r="W287" i="1"/>
  <c r="W525" i="1"/>
  <c r="W403" i="1"/>
  <c r="W188" i="1"/>
  <c r="W444" i="1"/>
  <c r="W366" i="1"/>
  <c r="W141" i="1"/>
  <c r="W623" i="1"/>
  <c r="W569" i="1"/>
  <c r="W449" i="1"/>
  <c r="W618" i="1"/>
  <c r="W336" i="1"/>
  <c r="W136" i="1"/>
  <c r="W169" i="1"/>
  <c r="W86" i="1"/>
  <c r="W119" i="1"/>
  <c r="W135" i="1"/>
  <c r="W38" i="1"/>
  <c r="W388" i="1"/>
  <c r="W292" i="1"/>
  <c r="W535" i="1"/>
  <c r="W160" i="1"/>
  <c r="W304" i="1"/>
  <c r="W144" i="1"/>
  <c r="W407" i="1"/>
  <c r="W290" i="1"/>
  <c r="W516" i="1"/>
  <c r="W514" i="1"/>
  <c r="W430" i="1"/>
  <c r="W515" i="1"/>
  <c r="W455" i="1"/>
  <c r="W291" i="1"/>
  <c r="W176" i="1"/>
  <c r="W315" i="1"/>
  <c r="W530" i="1"/>
  <c r="W474" i="1"/>
  <c r="W475" i="1"/>
  <c r="W477" i="1"/>
  <c r="W478" i="1"/>
  <c r="W512" i="1"/>
  <c r="W513" i="1"/>
  <c r="W479" i="1"/>
  <c r="W454" i="1"/>
  <c r="W370" i="1"/>
  <c r="W196" i="1"/>
  <c r="W168" i="1"/>
  <c r="W309" i="1"/>
  <c r="W397" i="1"/>
  <c r="W222" i="1"/>
  <c r="W198" i="1"/>
  <c r="W394" i="1"/>
  <c r="W44" i="1"/>
  <c r="W626" i="1"/>
  <c r="W61" i="1"/>
  <c r="W101" i="1"/>
  <c r="W138" i="1"/>
  <c r="W170" i="1"/>
  <c r="W214" i="1"/>
  <c r="W157" i="1"/>
  <c r="W563" i="1"/>
  <c r="W326" i="1"/>
  <c r="W595" i="1"/>
  <c r="W533" i="1"/>
  <c r="W327" i="1"/>
  <c r="W108" i="1"/>
  <c r="W272" i="1"/>
  <c r="W273" i="1"/>
  <c r="W419" i="1"/>
  <c r="W488" i="1"/>
  <c r="W234" i="1"/>
  <c r="W398" i="1"/>
  <c r="W461" i="1"/>
  <c r="W310" i="1"/>
  <c r="W84" i="1"/>
  <c r="W194" i="1"/>
  <c r="W12" i="1"/>
  <c r="W603" i="1"/>
  <c r="W28" i="1"/>
  <c r="W54" i="1"/>
  <c r="W29" i="1"/>
  <c r="W95" i="1"/>
  <c r="W39" i="1"/>
  <c r="W311" i="1"/>
  <c r="W371" i="1"/>
  <c r="W197" i="1"/>
  <c r="W408" i="1"/>
  <c r="W482" i="1"/>
  <c r="W456" i="1"/>
  <c r="W425" i="1"/>
  <c r="W636" i="1"/>
  <c r="W447" i="1"/>
  <c r="W578" i="1"/>
  <c r="W615" i="1"/>
  <c r="W558" i="1"/>
  <c r="W620" i="1"/>
  <c r="W605" i="1"/>
  <c r="W616" i="1"/>
  <c r="W606" i="1"/>
  <c r="W607" i="1"/>
  <c r="W599" i="1"/>
  <c r="W105" i="1"/>
  <c r="W614" i="1"/>
  <c r="W585" i="1"/>
  <c r="W177" i="1"/>
  <c r="W303" i="1"/>
  <c r="W68" i="1"/>
  <c r="W125" i="1"/>
  <c r="W123" i="1"/>
  <c r="W506" i="1"/>
  <c r="W77" i="1"/>
  <c r="W493" i="1"/>
  <c r="W274" i="1"/>
  <c r="W83" i="1"/>
  <c r="W213" i="1"/>
  <c r="W283" i="1"/>
  <c r="W401" i="1"/>
  <c r="W149" i="1"/>
  <c r="W548" i="1"/>
  <c r="W159" i="1"/>
  <c r="W69" i="1"/>
  <c r="W199" i="1"/>
  <c r="W200" i="1"/>
  <c r="W440" i="1"/>
  <c r="W167" i="1"/>
  <c r="W357" i="1"/>
  <c r="W134" i="1"/>
  <c r="W416" i="1"/>
  <c r="W334" i="1"/>
  <c r="W335" i="1"/>
  <c r="W380" i="1"/>
  <c r="W300" i="1"/>
  <c r="W102" i="1"/>
  <c r="W124" i="1"/>
  <c r="W43" i="1"/>
  <c r="W218" i="1"/>
  <c r="W94" i="1"/>
  <c r="W210" i="1"/>
  <c r="W185" i="1"/>
  <c r="W379" i="1"/>
  <c r="W583" i="1"/>
  <c r="W81" i="1"/>
  <c r="W35" i="1"/>
  <c r="W423" i="1"/>
  <c r="W391" i="1"/>
  <c r="W351" i="1"/>
  <c r="W130" i="1"/>
  <c r="W228" i="1"/>
  <c r="W203" i="1"/>
  <c r="W50" i="1"/>
  <c r="W457" i="1"/>
  <c r="W329" i="1"/>
  <c r="W389" i="1"/>
  <c r="W131" i="1"/>
  <c r="W132" i="1"/>
  <c r="W21" i="1"/>
  <c r="W37" i="1"/>
  <c r="W60" i="1"/>
  <c r="W93" i="1"/>
  <c r="W14" i="1"/>
  <c r="W365" i="1"/>
  <c r="W289" i="1"/>
  <c r="W402" i="1"/>
  <c r="W344" i="1"/>
  <c r="W100" i="1"/>
  <c r="W10" i="1"/>
  <c r="W72" i="1"/>
  <c r="W51" i="1"/>
  <c r="W58" i="1"/>
  <c r="W52" i="1"/>
  <c r="W27" i="1"/>
  <c r="W2" i="1"/>
  <c r="W59" i="1"/>
  <c r="W162" i="1"/>
  <c r="W106" i="1"/>
  <c r="W251" i="1"/>
  <c r="W127" i="1"/>
  <c r="W128" i="1"/>
  <c r="W163" i="1"/>
  <c r="W252" i="1"/>
  <c r="W278" i="1"/>
  <c r="W164" i="1"/>
  <c r="W227" i="1"/>
  <c r="W146" i="1"/>
  <c r="W179" i="1"/>
  <c r="W129" i="1"/>
  <c r="W85" i="1"/>
  <c r="W57" i="1"/>
  <c r="W147" i="1"/>
  <c r="W66" i="1"/>
  <c r="W67" i="1"/>
  <c r="W216" i="1"/>
  <c r="W75" i="1"/>
  <c r="W20" i="1"/>
  <c r="W191" i="1"/>
  <c r="W121" i="1"/>
  <c r="W154" i="1"/>
  <c r="W155" i="1"/>
  <c r="W142" i="1"/>
  <c r="W192" i="1"/>
  <c r="W325" i="1"/>
  <c r="W115" i="1"/>
  <c r="W156" i="1"/>
  <c r="W270" i="1"/>
  <c r="W19" i="1"/>
  <c r="W195" i="1"/>
  <c r="W594" i="1"/>
  <c r="W349" i="1"/>
  <c r="W338" i="1"/>
  <c r="W361" i="1"/>
  <c r="W264" i="1"/>
  <c r="W87" i="1"/>
  <c r="W88" i="1"/>
  <c r="W215" i="1"/>
  <c r="W139" i="1"/>
  <c r="W98" i="1"/>
  <c r="W172" i="1"/>
  <c r="W91" i="1"/>
  <c r="W337" i="1"/>
  <c r="W187" i="1"/>
  <c r="W151" i="1"/>
  <c r="W103" i="1"/>
  <c r="W359" i="1"/>
  <c r="W624" i="1"/>
  <c r="W395" i="1"/>
  <c r="W417" i="1"/>
  <c r="W396" i="1"/>
  <c r="W418" i="1"/>
  <c r="W80" i="1"/>
  <c r="W377" i="1"/>
  <c r="W308" i="1"/>
  <c r="W331" i="1"/>
  <c r="W137" i="1"/>
  <c r="W74" i="1"/>
  <c r="W7" i="1"/>
  <c r="W30" i="1"/>
  <c r="W267" i="1"/>
  <c r="W268" i="1"/>
  <c r="W56" i="1"/>
  <c r="W15" i="1"/>
  <c r="W45" i="1"/>
  <c r="W4" i="1"/>
  <c r="W112" i="1"/>
  <c r="W31" i="1"/>
  <c r="W23" i="1"/>
  <c r="W16" i="1"/>
  <c r="W24" i="1"/>
  <c r="W8" i="1"/>
  <c r="W18" i="1"/>
  <c r="W5" i="1"/>
  <c r="W46" i="1"/>
  <c r="W239" i="1"/>
  <c r="W174" i="1"/>
  <c r="W3" i="1"/>
  <c r="W150" i="1"/>
  <c r="W42" i="1"/>
  <c r="W65" i="1"/>
  <c r="W64" i="1"/>
  <c r="W143" i="1"/>
  <c r="W6" i="1"/>
  <c r="W9" i="1"/>
  <c r="W266" i="1"/>
  <c r="W443" i="1"/>
  <c r="W316" i="1"/>
  <c r="W613" i="1"/>
  <c r="W236" i="1"/>
  <c r="W237" i="1"/>
  <c r="W262" i="1"/>
  <c r="W297" i="1"/>
  <c r="W288" i="1"/>
  <c r="W263" i="1"/>
  <c r="W643" i="1"/>
  <c r="W571" i="1"/>
  <c r="W312" i="1"/>
  <c r="W48" i="1"/>
  <c r="W406" i="1"/>
  <c r="W219" i="1"/>
  <c r="W502" i="1"/>
  <c r="W470" i="1"/>
  <c r="W503" i="1"/>
  <c r="W451" i="1"/>
  <c r="W604" i="1"/>
  <c r="W469" i="1"/>
  <c r="W591" i="1"/>
  <c r="W572" i="1"/>
  <c r="W226" i="1"/>
  <c r="W561" i="1"/>
  <c r="W350" i="1"/>
  <c r="W221" i="1"/>
  <c r="W302" i="1"/>
  <c r="W541" i="1"/>
  <c r="W596" i="1"/>
  <c r="W504" i="1"/>
  <c r="W265" i="1"/>
  <c r="W284" i="1"/>
  <c r="W110" i="1"/>
  <c r="W313" i="1"/>
  <c r="W235" i="1"/>
  <c r="W428" i="1"/>
  <c r="W555" i="1"/>
  <c r="W299" i="1"/>
  <c r="W324" i="1"/>
  <c r="W528" i="1"/>
  <c r="W492" i="1"/>
  <c r="W522" i="1"/>
  <c r="W529" i="1"/>
  <c r="W450" i="1"/>
  <c r="W193" i="1"/>
  <c r="W579" i="1"/>
  <c r="W281" i="1"/>
  <c r="W619" i="1"/>
  <c r="W381" i="1"/>
  <c r="W463" i="1"/>
  <c r="W420" i="1"/>
  <c r="W442" i="1"/>
  <c r="W97" i="1"/>
  <c r="W538" i="1"/>
  <c r="W41" i="1"/>
  <c r="W34" i="1"/>
  <c r="W256" i="1"/>
  <c r="W120" i="1"/>
  <c r="W498" i="1"/>
  <c r="W565" i="1"/>
  <c r="W116" i="1"/>
  <c r="W246" i="1"/>
  <c r="W386" i="1"/>
  <c r="W220" i="1"/>
  <c r="W158" i="1"/>
  <c r="W301" i="1"/>
  <c r="W25" i="1"/>
  <c r="W534" i="1"/>
  <c r="W441" i="1"/>
  <c r="W321" i="1"/>
  <c r="W404" i="1"/>
  <c r="W217" i="1"/>
  <c r="W189" i="1"/>
  <c r="W153" i="1"/>
  <c r="W240" i="1"/>
  <c r="W190" i="1"/>
  <c r="W241" i="1"/>
  <c r="W242" i="1"/>
  <c r="W526" i="1"/>
  <c r="W426" i="1"/>
  <c r="W501" i="1"/>
  <c r="W467" i="1"/>
  <c r="W427" i="1"/>
  <c r="W552" i="1"/>
  <c r="W243" i="1"/>
  <c r="W527" i="1"/>
  <c r="W568" i="1"/>
  <c r="W448" i="1"/>
  <c r="W322" i="1"/>
  <c r="W245" i="1"/>
  <c r="W635" i="1"/>
  <c r="W445" i="1"/>
  <c r="W586" i="1"/>
  <c r="W540" i="1"/>
  <c r="W531" i="1"/>
  <c r="W385" i="1"/>
  <c r="W22" i="1"/>
  <c r="W551" i="1"/>
  <c r="W566" i="1"/>
  <c r="W640" i="1"/>
  <c r="W556" i="1"/>
  <c r="W532" i="1"/>
  <c r="W429" i="1"/>
  <c r="W257" i="1"/>
  <c r="W295" i="1"/>
  <c r="W567" i="1"/>
  <c r="W546" i="1"/>
  <c r="W446" i="1"/>
  <c r="W173" i="1"/>
  <c r="W99" i="1"/>
  <c r="W63" i="1"/>
  <c r="W537" i="1"/>
  <c r="W495" i="1"/>
  <c r="W494" i="1"/>
  <c r="W496" i="1"/>
  <c r="W89" i="1"/>
  <c r="W90" i="1"/>
  <c r="W82" i="1"/>
  <c r="W26" i="1"/>
  <c r="W434" i="1"/>
  <c r="W410" i="1"/>
  <c r="W233" i="1"/>
  <c r="W62" i="1"/>
  <c r="W642" i="1"/>
  <c r="W641" i="1"/>
  <c r="W629" i="1"/>
  <c r="W637" i="1"/>
  <c r="W627" i="1"/>
  <c r="W387" i="1"/>
  <c r="W367" i="1"/>
  <c r="W345" i="1"/>
  <c r="W320" i="1"/>
  <c r="W114" i="1"/>
  <c r="W476" i="1"/>
  <c r="W453" i="1"/>
  <c r="W328" i="1"/>
  <c r="W510" i="1"/>
  <c r="W104" i="1"/>
  <c r="W271" i="1"/>
  <c r="W511" i="1"/>
  <c r="W480" i="1"/>
  <c r="W275" i="1"/>
  <c r="W247" i="1"/>
  <c r="W248" i="1"/>
  <c r="W276" i="1"/>
  <c r="W249" i="1"/>
  <c r="W223" i="1"/>
  <c r="W250" i="1"/>
  <c r="W277" i="1"/>
  <c r="W145" i="1"/>
  <c r="W625" i="1"/>
  <c r="W500" i="1"/>
  <c r="W536" i="1"/>
  <c r="W405" i="1"/>
  <c r="W280" i="1"/>
  <c r="W269" i="1"/>
  <c r="W471" i="1"/>
  <c r="W384" i="1"/>
  <c r="W122" i="1"/>
  <c r="W638" i="1"/>
  <c r="W505" i="1"/>
  <c r="W348" i="1"/>
  <c r="W489" i="1"/>
  <c r="W490" i="1"/>
  <c r="W520" i="1"/>
  <c r="W491" i="1"/>
  <c r="W70" i="1"/>
  <c r="W372" i="1"/>
  <c r="W358" i="1"/>
  <c r="W307" i="1"/>
  <c r="W346" i="1"/>
  <c r="W570" i="1"/>
  <c r="W347" i="1"/>
  <c r="W468" i="1"/>
  <c r="W368" i="1"/>
  <c r="W323" i="1"/>
  <c r="W211" i="1"/>
  <c r="W382" i="1"/>
  <c r="W282" i="1"/>
  <c r="W212" i="1"/>
  <c r="W547" i="1"/>
  <c r="W279" i="1"/>
  <c r="W363" i="1"/>
  <c r="W342" i="1"/>
  <c r="W113" i="1"/>
  <c r="W175" i="1"/>
  <c r="W152" i="1"/>
  <c r="W55" i="1"/>
  <c r="W564" i="1"/>
  <c r="W118" i="1"/>
  <c r="W11" i="1"/>
  <c r="W592" i="1"/>
  <c r="W40" i="1"/>
  <c r="W17" i="1"/>
  <c r="W630" i="1"/>
  <c r="W631" i="1"/>
  <c r="W343" i="1"/>
  <c r="W364" i="1"/>
  <c r="W632" i="1"/>
  <c r="W633" i="1"/>
  <c r="W634" i="1"/>
  <c r="W519" i="1"/>
  <c r="W332" i="1"/>
  <c r="W339" i="1"/>
  <c r="W317" i="1"/>
  <c r="W340" i="1"/>
  <c r="W422" i="1"/>
  <c r="W362" i="1"/>
  <c r="W341" i="1"/>
  <c r="W111" i="1"/>
  <c r="W318" i="1"/>
  <c r="W140" i="1"/>
  <c r="W319" i="1"/>
  <c r="W298" i="1"/>
  <c r="W238" i="1"/>
  <c r="W483" i="1"/>
  <c r="W543" i="1"/>
  <c r="W544" i="1"/>
  <c r="W484" i="1"/>
  <c r="W545" i="1"/>
  <c r="W180" i="1"/>
  <c r="W518" i="1"/>
  <c r="W485" i="1"/>
  <c r="W355" i="1"/>
  <c r="W393" i="1"/>
  <c r="W459" i="1"/>
  <c r="W356" i="1"/>
  <c r="W460" i="1"/>
  <c r="W439" i="1"/>
  <c r="W133" i="1"/>
  <c r="W253" i="1"/>
  <c r="W432" i="1"/>
  <c r="W204" i="1"/>
  <c r="W254" i="1"/>
  <c r="W229" i="1"/>
  <c r="W208" i="1"/>
  <c r="W415" i="1"/>
  <c r="W148" i="1"/>
  <c r="W255" i="1"/>
  <c r="W433" i="1"/>
  <c r="W390" i="1"/>
  <c r="W330" i="1"/>
  <c r="W486" i="1"/>
  <c r="W409" i="1"/>
  <c r="W458" i="1"/>
  <c r="W487" i="1"/>
  <c r="W117" i="1"/>
  <c r="W414" i="1"/>
  <c r="W353" i="1"/>
  <c r="W376" i="1"/>
  <c r="W232" i="1"/>
  <c r="W79" i="1"/>
  <c r="W165" i="1"/>
  <c r="W435" i="1"/>
  <c r="W205" i="1"/>
  <c r="W436" i="1"/>
  <c r="W166" i="1"/>
  <c r="W181" i="1"/>
  <c r="W206" i="1"/>
  <c r="W107" i="1"/>
  <c r="W231" i="1"/>
  <c r="W306" i="1"/>
  <c r="W207" i="1"/>
  <c r="W230" i="1"/>
  <c r="W294" i="1"/>
  <c r="W352" i="1"/>
  <c r="W437" i="1"/>
  <c r="W411" i="1"/>
  <c r="W392" i="1"/>
  <c r="W412" i="1"/>
  <c r="W438" i="1"/>
  <c r="W373" i="1"/>
  <c r="W413" i="1"/>
  <c r="W374" i="1"/>
  <c r="W375" i="1"/>
  <c r="W542" i="1"/>
  <c r="W560" i="1"/>
  <c r="W582" i="1"/>
  <c r="W92" i="1"/>
  <c r="W71" i="1"/>
  <c r="W178" i="1"/>
  <c r="W33" i="1"/>
  <c r="W202" i="1"/>
  <c r="W523" i="1"/>
  <c r="W602" i="1"/>
  <c r="W524" i="1"/>
  <c r="W577" i="1"/>
  <c r="W383" i="1"/>
  <c r="W499" i="1"/>
  <c r="W424" i="1"/>
  <c r="W593" i="1"/>
  <c r="W621" i="1"/>
  <c r="W581" i="1"/>
  <c r="W590" i="1"/>
  <c r="W601" i="1"/>
  <c r="W611" i="1"/>
  <c r="W575" i="1"/>
  <c r="W576" i="1"/>
  <c r="W421" i="1"/>
  <c r="W608" i="1"/>
  <c r="W622" i="1"/>
  <c r="W617" i="1"/>
  <c r="W224" i="1"/>
  <c r="W201" i="1"/>
  <c r="W225" i="1"/>
  <c r="W481" i="1"/>
  <c r="W305" i="1"/>
  <c r="W464" i="1"/>
  <c r="W609" i="1"/>
  <c r="W597" i="1"/>
  <c r="W557" i="1"/>
  <c r="W598" i="1"/>
  <c r="W587" i="1"/>
  <c r="W244" i="1"/>
  <c r="W452" i="1"/>
  <c r="W507" i="1"/>
  <c r="W508" i="1"/>
  <c r="W509" i="1"/>
  <c r="W549" i="1"/>
  <c r="W584" i="1"/>
  <c r="W466" i="1"/>
  <c r="W550" i="1"/>
  <c r="W497" i="1"/>
  <c r="W472" i="1"/>
  <c r="W14" i="2"/>
  <c r="W16" i="2"/>
  <c r="W3" i="2"/>
  <c r="W4" i="2"/>
  <c r="W7" i="2"/>
  <c r="W5" i="2"/>
  <c r="W2" i="2"/>
  <c r="W6" i="2"/>
  <c r="W216" i="2"/>
  <c r="W161" i="2"/>
  <c r="W229" i="2"/>
  <c r="W332" i="2"/>
  <c r="W238" i="2"/>
  <c r="W339" i="2"/>
  <c r="W198" i="2"/>
  <c r="W239" i="2"/>
  <c r="W199" i="2"/>
  <c r="W175" i="2"/>
  <c r="W162" i="2"/>
  <c r="W200" i="2"/>
  <c r="W217" i="2"/>
  <c r="W218" i="2"/>
  <c r="W253" i="2"/>
  <c r="W263" i="2"/>
  <c r="W176" i="2"/>
  <c r="W133" i="2"/>
  <c r="W8" i="2"/>
  <c r="W54" i="2"/>
  <c r="W61" i="2"/>
  <c r="W144" i="2"/>
  <c r="W177" i="2"/>
  <c r="W201" i="2"/>
  <c r="W342" i="2"/>
  <c r="W219" i="2"/>
  <c r="W254" i="2"/>
  <c r="W202" i="2"/>
  <c r="W29" i="2"/>
  <c r="W25" i="2"/>
  <c r="W37" i="2"/>
  <c r="W31" i="2"/>
  <c r="W45" i="2"/>
  <c r="W68" i="2"/>
  <c r="W38" i="2"/>
  <c r="W203" i="2"/>
  <c r="W264" i="2"/>
  <c r="W220" i="2"/>
  <c r="W240" i="2"/>
  <c r="W241" i="2"/>
  <c r="W312" i="2"/>
  <c r="W304" i="2"/>
  <c r="W309" i="2"/>
  <c r="W350" i="2"/>
  <c r="W316" i="2"/>
  <c r="W255" i="2"/>
  <c r="W318" i="2"/>
  <c r="W345" i="2"/>
  <c r="W330" i="2"/>
  <c r="W90" i="2"/>
  <c r="W32" i="2"/>
  <c r="W265" i="2"/>
  <c r="W106" i="2"/>
  <c r="W46" i="2"/>
  <c r="W134" i="2"/>
  <c r="W79" i="2"/>
  <c r="W80" i="2"/>
  <c r="W135" i="2"/>
  <c r="W145" i="2"/>
  <c r="W26" i="2"/>
  <c r="W22" i="2"/>
  <c r="W275" i="2"/>
  <c r="W276" i="2"/>
  <c r="W242" i="2"/>
  <c r="W230" i="2"/>
  <c r="W204" i="2"/>
  <c r="W146" i="2"/>
  <c r="W62" i="2"/>
  <c r="W277" i="2"/>
  <c r="W243" i="2"/>
  <c r="W231" i="2"/>
  <c r="W205" i="2"/>
  <c r="W136" i="2"/>
  <c r="W338" i="2"/>
  <c r="W178" i="2"/>
  <c r="W107" i="2"/>
  <c r="W108" i="2"/>
  <c r="W109" i="2"/>
  <c r="W110" i="2"/>
  <c r="W99" i="2"/>
  <c r="W179" i="2"/>
  <c r="W180" i="2"/>
  <c r="W122" i="2"/>
  <c r="W244" i="2"/>
  <c r="W123" i="2"/>
  <c r="W256" i="2"/>
  <c r="W81" i="2"/>
  <c r="W163" i="2"/>
  <c r="W124" i="2"/>
  <c r="W147" i="2"/>
  <c r="W27" i="2"/>
  <c r="W148" i="2"/>
  <c r="W137" i="2"/>
  <c r="W125" i="2"/>
  <c r="W181" i="2"/>
  <c r="W206" i="2"/>
  <c r="W149" i="2"/>
  <c r="W150" i="2"/>
  <c r="W138" i="2"/>
  <c r="W139" i="2"/>
  <c r="W13" i="2"/>
  <c r="W39" i="2"/>
  <c r="W207" i="2"/>
  <c r="W126" i="2"/>
  <c r="W82" i="2"/>
  <c r="W83" i="2"/>
  <c r="W182" i="2"/>
  <c r="W127" i="2"/>
  <c r="W183" i="2"/>
  <c r="W128" i="2"/>
  <c r="W184" i="2"/>
  <c r="W91" i="2"/>
  <c r="W221" i="2"/>
  <c r="W92" i="2"/>
  <c r="W55" i="2"/>
  <c r="W185" i="2"/>
  <c r="W111" i="2"/>
  <c r="W186" i="2"/>
  <c r="W140" i="2"/>
  <c r="W164" i="2"/>
  <c r="W165" i="2"/>
  <c r="W166" i="2"/>
  <c r="W47" i="2"/>
  <c r="W56" i="2"/>
  <c r="W24" i="2"/>
  <c r="W69" i="2"/>
  <c r="W35" i="2"/>
  <c r="W93" i="2"/>
  <c r="W63" i="2"/>
  <c r="W28" i="2"/>
  <c r="W23" i="2"/>
  <c r="W17" i="2"/>
  <c r="W64" i="2"/>
  <c r="W70" i="2"/>
  <c r="W33" i="2"/>
  <c r="W112" i="2"/>
  <c r="W94" i="2"/>
  <c r="W113" i="2"/>
  <c r="W167" i="2"/>
  <c r="W48" i="2"/>
  <c r="W49" i="2"/>
  <c r="W84" i="2"/>
  <c r="W71" i="2"/>
  <c r="W187" i="2"/>
  <c r="W209" i="2"/>
  <c r="W188" i="2"/>
  <c r="W114" i="2"/>
  <c r="W151" i="2"/>
  <c r="W129" i="2"/>
  <c r="W152" i="2"/>
  <c r="W153" i="2"/>
  <c r="W189" i="2"/>
  <c r="W100" i="2"/>
  <c r="W141" i="2"/>
  <c r="W57" i="2"/>
  <c r="W58" i="2"/>
  <c r="W50" i="2"/>
  <c r="W40" i="2"/>
  <c r="W51" i="2"/>
  <c r="W115" i="2"/>
  <c r="W72" i="2"/>
  <c r="W65" i="2"/>
  <c r="W95" i="2"/>
  <c r="W245" i="2"/>
  <c r="W356" i="2"/>
  <c r="W266" i="2"/>
  <c r="W232" i="2"/>
  <c r="W158" i="2"/>
  <c r="W190" i="2"/>
  <c r="W222" i="2"/>
  <c r="W208" i="2"/>
  <c r="W168" i="2"/>
  <c r="W130" i="2"/>
  <c r="W210" i="2"/>
  <c r="W357" i="2"/>
  <c r="W131" i="2"/>
  <c r="W191" i="2"/>
  <c r="W246" i="2"/>
  <c r="W85" i="2"/>
  <c r="W211" i="2"/>
  <c r="W142" i="2"/>
  <c r="W233" i="2"/>
  <c r="W223" i="2"/>
  <c r="W343" i="2"/>
  <c r="W116" i="2"/>
  <c r="W117" i="2"/>
  <c r="W132" i="2"/>
  <c r="W96" i="2"/>
  <c r="W36" i="2"/>
  <c r="W234" i="2"/>
  <c r="W192" i="2"/>
  <c r="W52" i="2"/>
  <c r="W267" i="2"/>
  <c r="W247" i="2"/>
  <c r="W297" i="2"/>
  <c r="W286" i="2"/>
  <c r="W154" i="2"/>
  <c r="W248" i="2"/>
  <c r="W298" i="2"/>
  <c r="W278" i="2"/>
  <c r="W268" i="2"/>
  <c r="W279" i="2"/>
  <c r="W287" i="2"/>
  <c r="W280" i="2"/>
  <c r="W97" i="2"/>
  <c r="W101" i="2"/>
  <c r="W15" i="2"/>
  <c r="W118" i="2"/>
  <c r="W169" i="2"/>
  <c r="W11" i="2"/>
  <c r="W355" i="2"/>
  <c r="W329" i="2"/>
  <c r="W288" i="2"/>
  <c r="W289" i="2"/>
  <c r="W290" i="2"/>
  <c r="W59" i="2"/>
  <c r="W269" i="2"/>
  <c r="W313" i="2"/>
  <c r="W60" i="2"/>
  <c r="W155" i="2"/>
  <c r="W291" i="2"/>
  <c r="W341" i="2"/>
  <c r="W292" i="2"/>
  <c r="W325" i="2"/>
  <c r="W319" i="2"/>
  <c r="W314" i="2"/>
  <c r="W224" i="2"/>
  <c r="W73" i="2"/>
  <c r="W281" i="2"/>
  <c r="W86" i="2"/>
  <c r="W282" i="2"/>
  <c r="W283" i="2"/>
  <c r="W156" i="2"/>
  <c r="W257" i="2"/>
  <c r="W299" i="2"/>
  <c r="W293" i="2"/>
  <c r="W300" i="2"/>
  <c r="W249" i="2"/>
  <c r="W270" i="2"/>
  <c r="W294" i="2"/>
  <c r="W271" i="2"/>
  <c r="W358" i="2"/>
  <c r="W301" i="2"/>
  <c r="W258" i="2"/>
  <c r="W315" i="2"/>
  <c r="W284" i="2"/>
  <c r="W235" i="2"/>
  <c r="W285" i="2"/>
  <c r="W353" i="2"/>
  <c r="W354" i="2"/>
  <c r="W236" i="2"/>
  <c r="W250" i="2"/>
  <c r="W87" i="2"/>
  <c r="W320" i="2"/>
  <c r="W302" i="2"/>
  <c r="W259" i="2"/>
  <c r="W260" i="2"/>
  <c r="W347" i="2"/>
  <c r="W272" i="2"/>
  <c r="W102" i="2"/>
  <c r="W305" i="2"/>
  <c r="W212" i="2"/>
  <c r="W225" i="2"/>
  <c r="W273" i="2"/>
  <c r="W157" i="2"/>
  <c r="W346" i="2"/>
  <c r="W340" i="2"/>
  <c r="W251" i="2"/>
  <c r="W295" i="2"/>
  <c r="W252" i="2"/>
  <c r="W261" i="2"/>
  <c r="W296" i="2"/>
  <c r="W226" i="2"/>
  <c r="W348" i="2"/>
  <c r="W331" i="2"/>
  <c r="W333" i="2"/>
  <c r="W334" i="2"/>
  <c r="W349" i="2"/>
  <c r="W326" i="2"/>
  <c r="W327" i="2"/>
  <c r="W310" i="2"/>
  <c r="W321" i="2"/>
  <c r="W352" i="2"/>
  <c r="W317" i="2"/>
  <c r="W322" i="2"/>
  <c r="W351" i="2"/>
  <c r="W328" i="2"/>
  <c r="W306" i="2"/>
  <c r="W307" i="2"/>
  <c r="W335" i="2"/>
  <c r="W337" i="2"/>
  <c r="W53" i="2"/>
  <c r="W41" i="2"/>
  <c r="W42" i="2"/>
  <c r="W119" i="2"/>
  <c r="W74" i="2"/>
  <c r="W143" i="2"/>
  <c r="W103" i="2"/>
  <c r="W66" i="2"/>
  <c r="W98" i="2"/>
  <c r="W88" i="2"/>
  <c r="W120" i="2"/>
  <c r="W75" i="2"/>
  <c r="W170" i="2"/>
  <c r="W227" i="2"/>
  <c r="W193" i="2"/>
  <c r="W171" i="2"/>
  <c r="W43" i="2"/>
  <c r="W172" i="2"/>
  <c r="W194" i="2"/>
  <c r="W195" i="2"/>
  <c r="W262" i="2"/>
  <c r="W311" i="2"/>
  <c r="W344" i="2"/>
  <c r="W274" i="2"/>
  <c r="W336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73" i="2"/>
  <c r="W323" i="2"/>
  <c r="W308" i="2"/>
  <c r="W196" i="2"/>
  <c r="W228" i="2"/>
  <c r="W324" i="2"/>
  <c r="W77" i="2"/>
  <c r="W121" i="2"/>
  <c r="W174" i="2"/>
  <c r="W213" i="2"/>
  <c r="W78" i="2"/>
  <c r="W105" i="2"/>
  <c r="W303" i="2"/>
  <c r="W237" i="2"/>
  <c r="W67" i="2"/>
  <c r="W159" i="2"/>
  <c r="W214" i="2"/>
  <c r="W215" i="2"/>
  <c r="W197" i="2"/>
  <c r="W30" i="2"/>
  <c r="W44" i="2"/>
  <c r="W160" i="2"/>
  <c r="W34" i="2"/>
  <c r="A359" i="2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B31" i="4" l="1"/>
  <c r="D3" i="4"/>
</calcChain>
</file>

<file path=xl/sharedStrings.xml><?xml version="1.0" encoding="utf-8"?>
<sst xmlns="http://schemas.openxmlformats.org/spreadsheetml/2006/main" count="3551" uniqueCount="1781">
  <si>
    <t>№ п/п</t>
  </si>
  <si>
    <t xml:space="preserve">МО </t>
  </si>
  <si>
    <t xml:space="preserve">Название проекта </t>
  </si>
  <si>
    <t xml:space="preserve">Адрес проекта </t>
  </si>
  <si>
    <t xml:space="preserve">Общий бюджет </t>
  </si>
  <si>
    <t xml:space="preserve">1. Доля софинансирования муниципального образования </t>
  </si>
  <si>
    <t>2.1. Положительное восприятие населением социально-культурной и досуговой значимости проекта</t>
  </si>
  <si>
    <t>2.2. Актуальность (острота) проблемы</t>
  </si>
  <si>
    <t xml:space="preserve">2.3. Количество прямых благополучателей от реализации инвестиционной программы (проекта): </t>
  </si>
  <si>
    <t>2.4. Наличие мероприятий по уменьшению негативного воздействия на состояние окружающей среды и здоровья населения</t>
  </si>
  <si>
    <t xml:space="preserve">2.5. Соотношение числа косвенных благополучателей к прямым </t>
  </si>
  <si>
    <t>3.1. Использование новых технологий в проекте</t>
  </si>
  <si>
    <t>3.2. Стоимость проекта на одного прямого благополучателя</t>
  </si>
  <si>
    <t>4.1. Степень участия населения в идентификации проблемы и подготовке инвестиционной программы (проекта), (согласно протоколу собрания (схода) и количеству собранных подписей в поддержку проекта).</t>
  </si>
  <si>
    <t>4.2. Уровень софинансирования инвестиционной программы (проекта) со стороны населения в денежной форме</t>
  </si>
  <si>
    <t>4.3. Уровень софинансирования инвестиционной программы (проекта) со стороны юридических лиц (спонсорская помощь) в денежной форме</t>
  </si>
  <si>
    <t>5.1. Наличие документального подтверждения организации любой формы собственности о готовности обеспечивать эксплуатацию и содержание объекта после завершения программы (в случае, если это необходимо)</t>
  </si>
  <si>
    <t>5.2. Наличие подтвержденных источников финансирования  на содержание и эксплуатацию объекта</t>
  </si>
  <si>
    <t>5.3. Наличие общественного контроля за сохранностью и содержания объекта</t>
  </si>
  <si>
    <t>5.4. Степень демонстрационного эффекта инвестиционной программы (проекта)</t>
  </si>
  <si>
    <t>6. Наличие муниципальной целевой  программы, направленной на развитие общественной инфраструктуры</t>
  </si>
  <si>
    <t>Сумма софинансирования из бюджета Тульской области</t>
  </si>
  <si>
    <t>МО р.п.Агеево Суворовского района</t>
  </si>
  <si>
    <t>Капитальный ремонт кровли жилого дома</t>
  </si>
  <si>
    <t xml:space="preserve"> Суворовский район, пос.Центральный, ул.Свободы, д.№1, 3</t>
  </si>
  <si>
    <t xml:space="preserve"> Суворовский район, пос.Центральный, ул.Машиностроителей, д.2</t>
  </si>
  <si>
    <t>МО Песоченское Суворовского района</t>
  </si>
  <si>
    <t>Капитальный ремонт водопровода с.Тарасьево Суворовского района</t>
  </si>
  <si>
    <t xml:space="preserve"> Суворовский район, с.Тарасьево</t>
  </si>
  <si>
    <t>ремонт кровли жилого дома №53 улЛенина, п.Песоченский</t>
  </si>
  <si>
    <t xml:space="preserve"> Суворовский район, п.Песоченский ул.Ленина, д.53</t>
  </si>
  <si>
    <t>капитальный ремонт водопровода д.Бряньково</t>
  </si>
  <si>
    <t xml:space="preserve"> Суворовский район, д.Бряньково</t>
  </si>
  <si>
    <t>МО Юго-Восточное Суворовского района</t>
  </si>
  <si>
    <t>Ремонт водопроводных сетей д. Борисово</t>
  </si>
  <si>
    <t xml:space="preserve"> Суворовский район, д.Борисово</t>
  </si>
  <si>
    <t>Замена водонапорной башни в д.Анреевка</t>
  </si>
  <si>
    <t xml:space="preserve"> Суворовский район, д.Андреевка</t>
  </si>
  <si>
    <t>Ремонт кровли жилого дома №51 улЛенина, п.Песоченский</t>
  </si>
  <si>
    <t xml:space="preserve"> Суворовский район, п.Песоченский ул.Ленина, д.51</t>
  </si>
  <si>
    <t>МО Черепетское Суворовского района</t>
  </si>
  <si>
    <t>ремонт кровли д.251 с.Рождествено</t>
  </si>
  <si>
    <t xml:space="preserve"> Суворовский район, с.Рождествено, д.251</t>
  </si>
  <si>
    <t>Ремонт водопровода д.Варушицы</t>
  </si>
  <si>
    <t>Суворовский район, д.Варушицы</t>
  </si>
  <si>
    <t>ремонт кровли д.253 с.Рождествено</t>
  </si>
  <si>
    <t xml:space="preserve"> Суворовский район, с.Рождествено, д.253</t>
  </si>
  <si>
    <t>ремонт кровли дома 256 с.Рождествено</t>
  </si>
  <si>
    <t xml:space="preserve"> Суворовский район, с.Рождествено, д.256</t>
  </si>
  <si>
    <t>МО Двориковское Воловского района</t>
  </si>
  <si>
    <t>Воловский район, п.Садовый, ул.Заводская, д.1</t>
  </si>
  <si>
    <t>МО г.Донской</t>
  </si>
  <si>
    <t>Асфальтирование дороги внутри микрорайона, проект "Дорога на Калинина"</t>
  </si>
  <si>
    <t>г.Донской, микрорайон Северо-Задонск, ул.Калинина</t>
  </si>
  <si>
    <t>МО г.Суворов Суворовского района</t>
  </si>
  <si>
    <t>Капитальный ремонт дорожного полотна</t>
  </si>
  <si>
    <t>Тульская область, Суворовский район, г.Суворов, ул.Тульская, д.6,д.7, д.20</t>
  </si>
  <si>
    <t>Капитальный ремонт фасада жилого дома</t>
  </si>
  <si>
    <t>Тульская область, Суворовский район, г.Суворов, ул.Белинского, д.8а</t>
  </si>
  <si>
    <t>капитальный ремонт дорожного покрытия придомовой территории</t>
  </si>
  <si>
    <t>Тульская область, г.Суворов, ул.Тульская, д.15</t>
  </si>
  <si>
    <t>Капитальный ремонт системы холодного и горячего водоснабжения</t>
  </si>
  <si>
    <t>Тульская область, г.Суворов, ул.Гагарина, д.8</t>
  </si>
  <si>
    <t>Тульская область, Суворовский район, г.Суворов, ул.Тульская, д.14</t>
  </si>
  <si>
    <t>Тульская область, Суворовский район, г.Суворов, ул.Тульская, д.8</t>
  </si>
  <si>
    <t>Капитальный ремонт водопровода и дорожного покрытия</t>
  </si>
  <si>
    <t>Тульская область, Суворовский район, г.Суворов, ул.Текстильщиков</t>
  </si>
  <si>
    <t>Тульская область, Суворовский район, г.Суворов, ул.Тульская, д.1</t>
  </si>
  <si>
    <t>Капитальный ремонт автомобильных дорог и дворовой территории</t>
  </si>
  <si>
    <t>Тульская область, Суворовский район, г.Суворов, ул.Тульская, д.23</t>
  </si>
  <si>
    <t>Тульская область, Суворовский район, г.Суворов, ул.Тульская, д.13, д.12</t>
  </si>
  <si>
    <t>Тульская область, Суворовский район, г.Суворов, ул.Макарова, д.3</t>
  </si>
  <si>
    <t>капитальный ремонт автомобильной дороги</t>
  </si>
  <si>
    <t>Тульская область, Суворовский район, г.Суворов, ул.Спортивная</t>
  </si>
  <si>
    <t>Тульская область, Суворовский район, г.Суворов, ул.Тульская, д.5а</t>
  </si>
  <si>
    <t>Тульская область, г.Суворов, пр.Мира, д.24</t>
  </si>
  <si>
    <t>МО Суворовский район</t>
  </si>
  <si>
    <t>Тульская область, г.Суворов, ул.Тульская, д.2а</t>
  </si>
  <si>
    <t>Тульская область, г.Суворов, ул.Чайковского, д.17</t>
  </si>
  <si>
    <t>Капитальный ремонт фасада дома</t>
  </si>
  <si>
    <t>Тульская область, г.Суворов, ул.Кирова, д.1</t>
  </si>
  <si>
    <t>Капитальный ремонт отмостки жилого дома</t>
  </si>
  <si>
    <t>Тульская область, г.Суворов, ул.Тульская, д.10</t>
  </si>
  <si>
    <t>Капитальный ремонт кровли</t>
  </si>
  <si>
    <t>Тульская область, г.Суворов, ул.Тульская, д.1 "Б"</t>
  </si>
  <si>
    <t>Благоустройство территории, установка детской спортивно-игровой площадки, проект "капитошка"</t>
  </si>
  <si>
    <t>г.Донской, микрорайон Новоугольный, ул.Кирова, дом №3</t>
  </si>
  <si>
    <t>Благоустройство территории, проект "Цветы жизни"</t>
  </si>
  <si>
    <t>г.Донской, микрорайон Центральный, ул.Октябрьская, дома №57, 59, ул.Заводская, дом №15</t>
  </si>
  <si>
    <t>Дорожная сеть, асфальтирование придомовой территории, проект "Уютный двор"</t>
  </si>
  <si>
    <t>г.Донской, микрорайон Центральный, ул.Горького, д.2</t>
  </si>
  <si>
    <t>МО Южное Веневского района</t>
  </si>
  <si>
    <t>Замена водопроводных сетей 2400 метров в н.п. д.Касторня- д.Кукуй</t>
  </si>
  <si>
    <t>"Наши дети"</t>
  </si>
  <si>
    <t>г.Донской, микрорайон Северо-Задонск, пер.Строительный, д.15</t>
  </si>
  <si>
    <t>"Радуга"</t>
  </si>
  <si>
    <t>г.Донской, микрорайон Центральный, ул.Заводская, д.27а</t>
  </si>
  <si>
    <t>"Дети-наше будущее"</t>
  </si>
  <si>
    <t>г.Донской, микрорайон Северо-Задонск, ул.Строительная, д.26</t>
  </si>
  <si>
    <t>МО Дедиловское Киреевского района</t>
  </si>
  <si>
    <t>Замена ветхих сетей водопровода д.Быковка Киреевского района</t>
  </si>
  <si>
    <t xml:space="preserve"> Веневский района, д.Кукуй, ул.Центральная, д.23</t>
  </si>
  <si>
    <t>Киреевский район. д.Быковка</t>
  </si>
  <si>
    <t>МО город Липки Киреевского района</t>
  </si>
  <si>
    <t>Строительство канализационных сетей в г.Липки</t>
  </si>
  <si>
    <t>Киреевский район, г.Липки, ул.Строителей</t>
  </si>
  <si>
    <t>Киреевский район, г.Липки, ул.Дзержинского</t>
  </si>
  <si>
    <t>Проверка</t>
  </si>
  <si>
    <t>Ремонт автодороги по населенному пункту д.Морковшино Киреевского района</t>
  </si>
  <si>
    <t>Киреевский район, д.Морковшино</t>
  </si>
  <si>
    <t>МО Бородинское Киреевского раойна</t>
  </si>
  <si>
    <t>Ремонт кровли</t>
  </si>
  <si>
    <t>Киреевский район, д.Б.Калмыки, ул.Октябрьская, д.2</t>
  </si>
  <si>
    <t>МО Большекалмыкское Киреевского района</t>
  </si>
  <si>
    <t>Ремонт наружных канализационных сетей п.Стахановский домов №: 1,2,3,4,5,6,7,8</t>
  </si>
  <si>
    <t>Киреевский район, п.Стахановский</t>
  </si>
  <si>
    <t>МО Шварцевское Киреевского района</t>
  </si>
  <si>
    <t>Киреевский район, с.Куракино</t>
  </si>
  <si>
    <t>Отсыпка щебнем пешеходной дороги местного значения в с.Куракино Киреевского района</t>
  </si>
  <si>
    <t>Киреевский район, ст.Присады</t>
  </si>
  <si>
    <t>Ремонт автомобильной дороги местного значения в ст.Присады Киреевского района от ж/д перезда до товарной конторы</t>
  </si>
  <si>
    <t>Киреевский район, с.Кошино</t>
  </si>
  <si>
    <t>Отсыпка щебнем автомобильной дороги местного значения в с.Кошино Киреевского района</t>
  </si>
  <si>
    <t>Ремонт автомобильной дороги местного значения в с.Новое Село Киреевского района от дома №1 до дома №33</t>
  </si>
  <si>
    <t>Киреевский район, с.Н.Село</t>
  </si>
  <si>
    <t>Капитальный ремонт шиферной кровли дома №6 по ул.Восточная в п.Шварцевский</t>
  </si>
  <si>
    <t>Киреевский район, п.Шварцевский, ул.Восточная, д.6</t>
  </si>
  <si>
    <t>Капитальный ремонт мягкой кровли дома №4 по ул.Первомайская в п.Шварцевский</t>
  </si>
  <si>
    <t>Киреевский район, п.Шварцевский, ул.Первомайская, д.4</t>
  </si>
  <si>
    <t>Капитальный ремонт шиферной кровли дома №13 по ул.Ленина в п.Шварцевский</t>
  </si>
  <si>
    <t>Киреевский район, п.Шварцевский, ул.Ленина, д.13</t>
  </si>
  <si>
    <t>Ремонт автомобильной дороги местного значения улицы Менделеева в п.Шварцевский Киреевского района</t>
  </si>
  <si>
    <t>Киреевский район, п.Шварцевский, ул.Менделеева</t>
  </si>
  <si>
    <t>МО Богучаровское Киреевского района</t>
  </si>
  <si>
    <t>Киреевский район, пос.Прогресс, ул.Трудовая, д.8</t>
  </si>
  <si>
    <t>Укладка пешеходной тропинки между улицами Трудовая и Молодежная пос.Прогресс тротуарной плиткой</t>
  </si>
  <si>
    <t>Киреевский район, пос.Прогресс</t>
  </si>
  <si>
    <t>Ремонт автомобильной дороги общего пользования по ул.Зеленая д.Мостовая</t>
  </si>
  <si>
    <t>Киреевский район, д.Мостовая</t>
  </si>
  <si>
    <t>Ремонт участка канализационной сети</t>
  </si>
  <si>
    <t>Киреевский район, д.Мостовая, ул.Центральная</t>
  </si>
  <si>
    <t>Ремонт участка канализационной сети по ул.Садовая д.Мостовая</t>
  </si>
  <si>
    <t>Киреевский район, д.Мостовая, ул.Садовая</t>
  </si>
  <si>
    <t>Ремонт участка канализационной сети по ул.Луговая д.Мостовая</t>
  </si>
  <si>
    <t>Киреевский район, д.Мостовая, ул.Луговая</t>
  </si>
  <si>
    <t>Отсыпка участка дороги по населенному пункту д.Брусяновка</t>
  </si>
  <si>
    <t>Киреевский район, д.Брусяновка</t>
  </si>
  <si>
    <t>Отсыпка участка дороги по населенному пункту д.Братцево</t>
  </si>
  <si>
    <t>Киреевский район, д.Братцево</t>
  </si>
  <si>
    <t>строительство водоносных колодцев в с.Богучарово</t>
  </si>
  <si>
    <t>Киреевский район, с.Богучарово</t>
  </si>
  <si>
    <t>строительство водоносного колодца в д.Слободка</t>
  </si>
  <si>
    <t>Киреевский район, д.Слободка</t>
  </si>
  <si>
    <t>МО Мордвесское Веневского района</t>
  </si>
  <si>
    <t>Веневский район, п.Мордвес, ул.Почтовая, д.22</t>
  </si>
  <si>
    <t>Веневский район, п.Мордвес, ул.Почтовая, д.24</t>
  </si>
  <si>
    <t>Веневский район, п.Оленьковский, ул.Новая, д.7</t>
  </si>
  <si>
    <t>МО Демидовское Заокского района</t>
  </si>
  <si>
    <t>Ремонт крыши многоквартирного дома</t>
  </si>
  <si>
    <t>Заокский район, пос.Пахомово, ул.Победы, д.2а</t>
  </si>
  <si>
    <t>Заокский район, пос.Пахомово, ул.Победы, д.6</t>
  </si>
  <si>
    <t>МО Заокский район</t>
  </si>
  <si>
    <t>Заокский район, р.п.Заокский, ул.Северная, д.1</t>
  </si>
  <si>
    <t>Заокский район, р.п.Заокский, ул.Северная, д.2</t>
  </si>
  <si>
    <t>Заокский район, р.п.Заокский, ул.Северная, д.3</t>
  </si>
  <si>
    <t>Заокский район, р.п.Заокский, ул.Первомайский проезд, д.1</t>
  </si>
  <si>
    <t>Заокский район, р.п.Заокский, ул.Проезд Саши Чекалина, д.27</t>
  </si>
  <si>
    <t>Заокский район, р.п.Заокский, ул.Проезд Саши Чекалина, д.10</t>
  </si>
  <si>
    <t>Заокский район, р.п.Заокский, ул.Северная, д.9</t>
  </si>
  <si>
    <t>Заокский район, р.п.Заокский, ул.Мира, д.6</t>
  </si>
  <si>
    <t>Ремонт дороги в щебеночном исполнении "Велегож-Антоновка-Горки"</t>
  </si>
  <si>
    <t>Заокский район, д.Антоновка, д.Горки</t>
  </si>
  <si>
    <t>Проект не идет, нет спонсоров, просчитан не правильно</t>
  </si>
  <si>
    <t>Заокский район, р.п.Заокский, ул.Комсомольский проезд, д.12</t>
  </si>
  <si>
    <t>МО Малаховское Заокского района</t>
  </si>
  <si>
    <t>Ремонт системы водоотведения</t>
  </si>
  <si>
    <t>Заокский район, д.Русятино, ул.Руднева</t>
  </si>
  <si>
    <t>Ремонт дороги</t>
  </si>
  <si>
    <t>Заокский район, д.Малахово, ул.Московская</t>
  </si>
  <si>
    <t>Заокский район, п.Сосновый,м-н "В", д.5</t>
  </si>
  <si>
    <t>Реконструкция водозаборного узла с.Яковлево</t>
  </si>
  <si>
    <t>Заокский район, с.Яковлево</t>
  </si>
  <si>
    <t>Заокский район, д.Малахово, ул.Школьная</t>
  </si>
  <si>
    <t>Заокский район, д.Русятино, ул.Болотова, д.14</t>
  </si>
  <si>
    <t>МО Ненашевское Заокского района</t>
  </si>
  <si>
    <t>Заокский район, д.Александровка, ул.Школьная, д.5</t>
  </si>
  <si>
    <t>Заокский район, с.Ненашево, ул.Кирова, д.7</t>
  </si>
  <si>
    <t>Заокский район, с.Симоново, ул. 238 Стрелковой дивизии, д.7</t>
  </si>
  <si>
    <t>Заокский район, с.Симоново, ул. 238 Стрелковой дивизии, д.5</t>
  </si>
  <si>
    <t>Реконструкция стадиона им.Молодцова</t>
  </si>
  <si>
    <t>г.Донской, мкр.Центральный, ул.Октябрьская, д.43б</t>
  </si>
  <si>
    <t>Благоустройство и озеленение территории парковой зоны- "Аллея ветеранов"</t>
  </si>
  <si>
    <t>г.Донской, мкр.Центральный, ул.Советская, д.31</t>
  </si>
  <si>
    <t>Благоустройство и озеленение территории Парка детства</t>
  </si>
  <si>
    <t>г.Донской, мкр.Центральный, ул.Ленина, д.19</t>
  </si>
  <si>
    <t>Благоустройство и озеленение территории парковой зоны- "Молодежный сквер"</t>
  </si>
  <si>
    <t>г.Донской, мкр.Центральный, ул.В.Потапова, д.1</t>
  </si>
  <si>
    <t>Благоустройство и реконструкция Комсомольского парка</t>
  </si>
  <si>
    <t>г.Донской, мкр.Центральный, ул.Новая в районе  д.№38</t>
  </si>
  <si>
    <t>Благоустройство и озеленение территории парковой зоны- "Сквер им.Молодцова"</t>
  </si>
  <si>
    <t>г.Донской, мкр.Центральный, ул.Октябрьская, д.91</t>
  </si>
  <si>
    <t>МО г.Новомосковск</t>
  </si>
  <si>
    <t>г.Новомосковск, ул.Дружбы, д.3</t>
  </si>
  <si>
    <t>Новомосковский район, с.Спасское, ул.Центральная, д.15</t>
  </si>
  <si>
    <t>Новомосковский район, с.Спасское, ул.Центральная, д.12</t>
  </si>
  <si>
    <t>Новомосковский район, с.Спасское, ул.Центральная, д.9</t>
  </si>
  <si>
    <t>г.Новомосковск, ул.Мира, д.38/1</t>
  </si>
  <si>
    <t>г.Новомосковск, ул.Малая Зеленая, д.2-а</t>
  </si>
  <si>
    <t>Капитальный ремонт кровли многоквартирного дома</t>
  </si>
  <si>
    <t>г.Новомосковск, мкр.Сокольники, ул.Ленина, д.26/5</t>
  </si>
  <si>
    <t>Новомосковский район, с.Гремячее, ул.Казаки II, д.9</t>
  </si>
  <si>
    <t>г.Новомосковск, , ул.Дружбы, д.23/16</t>
  </si>
  <si>
    <t>г.Новомосковск, , ул.Дружбы, д.3а</t>
  </si>
  <si>
    <t>Новомосковский район, с.Спасское, ул.Центральная, д.14</t>
  </si>
  <si>
    <t>г.Новомосковск, , ул.Свердлова, д.5а</t>
  </si>
  <si>
    <t>г.Новомосковск, , ул.Присягина, д.4</t>
  </si>
  <si>
    <t>г.Новомосковск, , ул.Орджоникидзе, д.4</t>
  </si>
  <si>
    <t>г.Новомосковск, , ул.Генерала Белова, д.8</t>
  </si>
  <si>
    <t>г.Новомосковск, , ул.Генерала Белова, д.18</t>
  </si>
  <si>
    <t>г.Новомосковск, , ул.Генерала Белова, д.21</t>
  </si>
  <si>
    <t>г.Новомосковск, ул.Мира, д.34</t>
  </si>
  <si>
    <t>г.Новомосковск, ул.Мира, д.39</t>
  </si>
  <si>
    <t>г.Новомосковск, , ул.Свердлова, д.39/38</t>
  </si>
  <si>
    <t>г.Новомосковск,  ул.Комсомольская, д.13/2</t>
  </si>
  <si>
    <t>г.Новомосковск,  ул.Школьная, д.2а</t>
  </si>
  <si>
    <t>МО город Богородицк Богородицкого района</t>
  </si>
  <si>
    <t>Капитальный ремонт насосной станции с установкой станции обезжелезивания и ЧРП</t>
  </si>
  <si>
    <t>г.Богородицк, ул.Центральная, ул.Горная</t>
  </si>
  <si>
    <t>МО Бахметьевское Богородицкого района</t>
  </si>
  <si>
    <t>Установка ЧРП и ремонт водопровода в селе Бахметьево Богородицкого района</t>
  </si>
  <si>
    <t>Богородицкий район, с.Бахметьево</t>
  </si>
  <si>
    <t>Установка ЧРП в селе Гагарино Богородицкого района</t>
  </si>
  <si>
    <t>Богородицкий район, с.Гагарино</t>
  </si>
  <si>
    <t>МО Теляковское Ясногорского района</t>
  </si>
  <si>
    <t>Замена ветхих водопроводных сетей по ул.Олимпийская в с.Хотушь</t>
  </si>
  <si>
    <t>Ясногорский район, с.Хотушь, ул.Олимпийская д.№1 по д.№21</t>
  </si>
  <si>
    <t>Замена колодцев в с.Теляково</t>
  </si>
  <si>
    <t>Ясногорский район, с.Теляково</t>
  </si>
  <si>
    <t>Замена колодцев в с.Машково</t>
  </si>
  <si>
    <t>Ясногорский район, с.Машково</t>
  </si>
  <si>
    <t>МО р.п.Чернь Чернского района</t>
  </si>
  <si>
    <t>МО Шатское Ленинского района</t>
  </si>
  <si>
    <t xml:space="preserve">Замена трубопровода канализации </t>
  </si>
  <si>
    <t>д.Морозовка, ул.Центральня, д.1,2</t>
  </si>
  <si>
    <t>капитальный ремонт фасада здания</t>
  </si>
  <si>
    <t>п.Шатск, ул.Садовая, д.4</t>
  </si>
  <si>
    <t>МО РП Плеханово Ленинского района</t>
  </si>
  <si>
    <t>Ремонт кровли МКУК "Плехановский КДЦ"</t>
  </si>
  <si>
    <t>п.Плеханово, ул.Заводская, д.17а</t>
  </si>
  <si>
    <t>капитальный ремонт кровли жилого дома</t>
  </si>
  <si>
    <t>п.Шатск, Ул.Ленина, д.12</t>
  </si>
  <si>
    <t>МО РП Ленинский Ленинского района</t>
  </si>
  <si>
    <t>капитальный ремонт подъездов, замена ввода ХВС, капремонт канализации, системы отопления</t>
  </si>
  <si>
    <t>п.Барсуки</t>
  </si>
  <si>
    <t>п.Шатск, ул.Ленина, д.10</t>
  </si>
  <si>
    <t>МО Хрущевское Ленинского района</t>
  </si>
  <si>
    <t>ремонт системы водоснабжения</t>
  </si>
  <si>
    <t>д.Барсуки</t>
  </si>
  <si>
    <t>с.Хрущево, ул.Мичурина</t>
  </si>
  <si>
    <t>строительство артезианской скважины</t>
  </si>
  <si>
    <t>д.Барсуки, ул.Высокая</t>
  </si>
  <si>
    <t>с.Хрущево, ул.Заводская</t>
  </si>
  <si>
    <t>ремонт фасада жилого дома</t>
  </si>
  <si>
    <t>п.Плеханово, ул.Заводская, д.13</t>
  </si>
  <si>
    <t>п.Ленинский, пер.Советский, д.7</t>
  </si>
  <si>
    <t>МО Ильинское Ленинского района</t>
  </si>
  <si>
    <t xml:space="preserve">ремонт дороги </t>
  </si>
  <si>
    <t>с.Фалдино</t>
  </si>
  <si>
    <t>МО Рождественское Ленинского района</t>
  </si>
  <si>
    <t>ремонт межпанельных швов жилого дома</t>
  </si>
  <si>
    <t>п.Октябрьский, д.50</t>
  </si>
  <si>
    <t>ремонт кровли жилого дома</t>
  </si>
  <si>
    <t>п.Рождественский, ул.Московская, д.1</t>
  </si>
  <si>
    <t>п.Рождественский, ул.Московская, д.5</t>
  </si>
  <si>
    <t>МО Федоровской Ленинского района</t>
  </si>
  <si>
    <t>с.Федоровка, ул.Шоссейная, д.12</t>
  </si>
  <si>
    <t>с.Федоровка, ул.Шоссейная, д.11</t>
  </si>
  <si>
    <t>в/г Берники, д.1</t>
  </si>
  <si>
    <t>в/г Берники, д.2</t>
  </si>
  <si>
    <t>капитальный ремонт кровли жилого дома, электропроводки</t>
  </si>
  <si>
    <t>п.Барсуки, ул.Пролетарская, д.3</t>
  </si>
  <si>
    <t>капитальный ремонт отопления, канализации, холодного водоснабжения жилого дома</t>
  </si>
  <si>
    <t>п.Барсуки, ул.Микрорайон, д.5</t>
  </si>
  <si>
    <t>ремонт шиферной кровли</t>
  </si>
  <si>
    <t>п.Кичевский, ул.Банная, д.1</t>
  </si>
  <si>
    <t xml:space="preserve">отсыпка щебнем дорог </t>
  </si>
  <si>
    <t>п.Кичевский, ул.Лесная, Овражная</t>
  </si>
  <si>
    <t>с.Богдановка, д.Сафоновка</t>
  </si>
  <si>
    <t>МО Товарковское Богородицкого района</t>
  </si>
  <si>
    <t>замена подводящего трубопровода холодного водоснабжения</t>
  </si>
  <si>
    <t>с.Ломовка, сл.Новая</t>
  </si>
  <si>
    <t>с.Ломовка, сл.Конечная</t>
  </si>
  <si>
    <t>МО Архангельское Ясногорского района</t>
  </si>
  <si>
    <t>ремонт дорожного покрытия</t>
  </si>
  <si>
    <t>с.Лаптево</t>
  </si>
  <si>
    <t>устройство отмостки жилого дома</t>
  </si>
  <si>
    <t>с.Тайдаково, ул.Советская, д.9</t>
  </si>
  <si>
    <t>МО Бучальское Кимовского района</t>
  </si>
  <si>
    <t>замена водопроводных сетей</t>
  </si>
  <si>
    <t>д.Муравлянка, д.Колычевка</t>
  </si>
  <si>
    <t>отказ, т.к нет софинансирования</t>
  </si>
  <si>
    <t>д.Тайдаково, ул.Советская, д.5</t>
  </si>
  <si>
    <t>МО Пронское Кимовского района</t>
  </si>
  <si>
    <t>замена водонапорной башни</t>
  </si>
  <si>
    <t>п.Пронь, ул.Стадионная</t>
  </si>
  <si>
    <t>МО Епифанское Кимовского района</t>
  </si>
  <si>
    <t>ремонт водопроводных сетей</t>
  </si>
  <si>
    <t>д.Молчаново</t>
  </si>
  <si>
    <t>д.Ивановка</t>
  </si>
  <si>
    <t>с.Луговое</t>
  </si>
  <si>
    <t>МО Поповское Чернского района</t>
  </si>
  <si>
    <t>д.Леонтьево</t>
  </si>
  <si>
    <t>МО Большескуратовское Чернского района</t>
  </si>
  <si>
    <t>п.Скуратовский, ул.Мира, д.7</t>
  </si>
  <si>
    <t>МО РП Куркино Куркинского района</t>
  </si>
  <si>
    <t>капитальный ремонт автодороги</t>
  </si>
  <si>
    <t>п.Куркино, ул.Комсомольская</t>
  </si>
  <si>
    <t>капитальный ремонт мягкой кровли</t>
  </si>
  <si>
    <t>п.Куркино, ул.Советская, д.2а</t>
  </si>
  <si>
    <t>ремонт придомовой территории</t>
  </si>
  <si>
    <t>п.Куркино, ул.Школьная, д.30</t>
  </si>
  <si>
    <t>ремонт крыш многоквартирных домов</t>
  </si>
  <si>
    <t>с.Товарково, м-н совхоза Товарковский, д.1,2,3</t>
  </si>
  <si>
    <t>МО Бегичевское Богородицкого района</t>
  </si>
  <si>
    <t>ремонт въездной дороги и установка спортивных снарядов, скамеек</t>
  </si>
  <si>
    <t>строительство трубопровода холодного водоснабжения</t>
  </si>
  <si>
    <t>д.Моховое</t>
  </si>
  <si>
    <t>ремонт внутрипоселенческой дороги и обустройство площадки для стоянки транспорта возле кладбища</t>
  </si>
  <si>
    <t>с.Ломовка</t>
  </si>
  <si>
    <t>капитальный ремонт водопроводной сети</t>
  </si>
  <si>
    <t>п.Бегичевский, м-н Колодези, ул.Школьная-Железнодорожная</t>
  </si>
  <si>
    <t>ремонт автомобильной дороги общего пользования</t>
  </si>
  <si>
    <t>х.Шахтерский, д.20-57</t>
  </si>
  <si>
    <t>п.Бегичевский, ул.Гайдара</t>
  </si>
  <si>
    <t>строительство водопроводной сети</t>
  </si>
  <si>
    <t>п.Бегичевский, ул.Чкалова, ул.Л.Толстого, ул.Кирова</t>
  </si>
  <si>
    <t>п.Бегичевский, ул.Советская, д.11</t>
  </si>
  <si>
    <t>п.Романцевский, ул.Школьная, д.4</t>
  </si>
  <si>
    <t>ремонтные работы на объекте водоснабжения</t>
  </si>
  <si>
    <t>с.Товарково, слобода Большак</t>
  </si>
  <si>
    <t>МО город Кимовск Кимовского района</t>
  </si>
  <si>
    <t>благоустройство территории ЦПКиО</t>
  </si>
  <si>
    <t>г.Кимовск</t>
  </si>
  <si>
    <t>капитальный ремонт многоквартирного жилого дома</t>
  </si>
  <si>
    <t>г.Кимовск, ул.Заводская, д.13</t>
  </si>
  <si>
    <t>г.Кимовск, ул.Павлова , д.8</t>
  </si>
  <si>
    <t>МО город Новомосковск</t>
  </si>
  <si>
    <t>ремонт кровли</t>
  </si>
  <si>
    <t>ул.Куйбышева, д.26</t>
  </si>
  <si>
    <t>ул.Мира, д.30б</t>
  </si>
  <si>
    <t>ул.Молодежная, д.12</t>
  </si>
  <si>
    <t>ул.Московская, д.13</t>
  </si>
  <si>
    <t>ул.Орджоникидзе,д.7а</t>
  </si>
  <si>
    <t>ул.Орджоникидзе,д.9</t>
  </si>
  <si>
    <t>ул.Садовского,д.24А</t>
  </si>
  <si>
    <t>приобретение и установка детской площадки</t>
  </si>
  <si>
    <t>п.Первомайский</t>
  </si>
  <si>
    <t>д.Красное Гремячево</t>
  </si>
  <si>
    <t>с.Гремячее, ул.Школьная</t>
  </si>
  <si>
    <t>п.Красный богатырь</t>
  </si>
  <si>
    <t>п.Коммунаров</t>
  </si>
  <si>
    <t>с.Савино</t>
  </si>
  <si>
    <t>д.Рига-Васильевка</t>
  </si>
  <si>
    <t>ул.Трудовые резервы, д.73</t>
  </si>
  <si>
    <t>ул.Трудовые резервы, д.6</t>
  </si>
  <si>
    <t>ул.Солнечная, д.2</t>
  </si>
  <si>
    <t>ул.Солнечная, д.1</t>
  </si>
  <si>
    <t>ул.Солнечная, д.6а</t>
  </si>
  <si>
    <t>отсыпка щебнем грунтовой дороги</t>
  </si>
  <si>
    <t>д.Хмелевка</t>
  </si>
  <si>
    <t>п.Придонье</t>
  </si>
  <si>
    <t>д.Маклец</t>
  </si>
  <si>
    <t>ремонт дорожного полотна</t>
  </si>
  <si>
    <t>мкр.Сокольники, ул.Шахтерская</t>
  </si>
  <si>
    <t>с.Гремячее, ул.Казаки-1</t>
  </si>
  <si>
    <t>мкр.Сокольники, ул.Трудовая</t>
  </si>
  <si>
    <t>МО Приупское Киреевского района</t>
  </si>
  <si>
    <t>Реконструкция Дома культуры в п. Приупский</t>
  </si>
  <si>
    <t>п. Приупский Киреевского района</t>
  </si>
  <si>
    <t>МО г. Узловая Узловского района</t>
  </si>
  <si>
    <t>Восстановление наружнего освещения и асфальтового покрытия по ул. 14 Декабря и ул. Привокзальная</t>
  </si>
  <si>
    <t>г. Узловая, ул. 14 Декабря , ул. Привокзальная</t>
  </si>
  <si>
    <t>МО Партизанское Узловского района</t>
  </si>
  <si>
    <t>Ремонт водопровода в д. Хитрово и с.Супонь</t>
  </si>
  <si>
    <t>д. Хитрово и с. Супонь Узловсконого района</t>
  </si>
  <si>
    <t>МО Бородинское Киреевского района</t>
  </si>
  <si>
    <t>Приобретение и установка детской площадки</t>
  </si>
  <si>
    <t>д. Подосинки, д. 61 Киреевского района</t>
  </si>
  <si>
    <t>МО г. Кимовск Кимовского района</t>
  </si>
  <si>
    <t>Капитальный ремонт кровли, системы водоснабжения и водоотведения жилого дома № 10</t>
  </si>
  <si>
    <t>г. Кимовск, ул. Калинина, д.10</t>
  </si>
  <si>
    <t>Капитальный ремонт кровли, системы водоснабжения и водоотведения жилого дома № 19</t>
  </si>
  <si>
    <t>г. Кимовск, ул. Горняцкая, д. 19</t>
  </si>
  <si>
    <t>г. Кимовск, ул. Парковая, д. 5</t>
  </si>
  <si>
    <t>г. Кимовск, ул. Коммунистическая, д. 4</t>
  </si>
  <si>
    <t>Замена светильников</t>
  </si>
  <si>
    <t>г. Узловая, ул. 14 Декабря , ул. Заводская, ул. Магистральная</t>
  </si>
  <si>
    <t xml:space="preserve">МО Шелепинское Алексинского района </t>
  </si>
  <si>
    <t xml:space="preserve">Отсыпка щебеночного покрытия автодороги местного значения </t>
  </si>
  <si>
    <t>Алексинский район, д. Сурнево</t>
  </si>
  <si>
    <t>МО рп. Новогуровский</t>
  </si>
  <si>
    <t>Устройство детского городка</t>
  </si>
  <si>
    <t>п. Новогуровский, ул. Мира</t>
  </si>
  <si>
    <t>Алексинский район, д. Александровка, ул. Советская, д. 18</t>
  </si>
  <si>
    <t>д. Ладерево Алексинского района</t>
  </si>
  <si>
    <t>д. Малое Шелепино Алексинского района</t>
  </si>
  <si>
    <t xml:space="preserve">МО Мичуринское Алексинского района </t>
  </si>
  <si>
    <t>Ремонт автодороги общего пользования</t>
  </si>
  <si>
    <t>ул. Центральная, ул. Школьная, п. Мичурина, Алексинский район</t>
  </si>
  <si>
    <t>д. Дулево, Алексинский район</t>
  </si>
  <si>
    <t>Отказ, т.к. софинансирование минимально</t>
  </si>
  <si>
    <t>с. Пушкино Алексинского района</t>
  </si>
  <si>
    <t xml:space="preserve">МО Солопенское Алексинского района </t>
  </si>
  <si>
    <t>д. Андреевка Алексинского района</t>
  </si>
  <si>
    <t>с. Солопенки, ул. Победы, 3, Алексинский район</t>
  </si>
  <si>
    <t>с. Солопенки, ул. Победы, 2-а, Алексинский район</t>
  </si>
  <si>
    <t>Утепление и заделка межпанельных швов</t>
  </si>
  <si>
    <t>с. Солопенки, ул. Победы, д. 4, Алексинский район</t>
  </si>
  <si>
    <t>с. Солопенки, ул. Парковая, д. 7, Алексинский район</t>
  </si>
  <si>
    <t>с. Солопенки, ул. Победы, д. 5, Алексинский район</t>
  </si>
  <si>
    <t>с. Солопенки, ул. Победы, д. 6, Алексинский район</t>
  </si>
  <si>
    <t>с. Солопенки, ул. Победы, д. 1-б, Алексинский район</t>
  </si>
  <si>
    <t>Ремонт отмостки жилого дома</t>
  </si>
  <si>
    <t>с. Солопенки, ул. Победы, д. 1-а, Алексинский район</t>
  </si>
  <si>
    <t>МО Тепло-Огаревский район</t>
  </si>
  <si>
    <t>Ремонт "Межпоселенческого Дома культуры"</t>
  </si>
  <si>
    <t>п. Теплое, ул. Советская ,д. 40</t>
  </si>
  <si>
    <t>МО р.п. Волово Воловского района</t>
  </si>
  <si>
    <t>п. Волово, ул. Хрунова, д.18</t>
  </si>
  <si>
    <t>п. Волово, ул. Хрунова, д.28</t>
  </si>
  <si>
    <t>МО Турдейское Воловского района</t>
  </si>
  <si>
    <t>Установка детской площадки</t>
  </si>
  <si>
    <t>д. Турдей, ул. Молодежная, Воловский район</t>
  </si>
  <si>
    <t xml:space="preserve">Капитальный ремонт водопровода </t>
  </si>
  <si>
    <t>д. Лядовка Воловского района</t>
  </si>
  <si>
    <t>с. Борятино Воловского района</t>
  </si>
  <si>
    <t>Ямочный ремонт автодороги местного значения</t>
  </si>
  <si>
    <t>Отспка дороги щебнем</t>
  </si>
  <si>
    <t>р.п. Волово Воловского района</t>
  </si>
  <si>
    <t>р.п. Волово, ул. Ленина, д. 73</t>
  </si>
  <si>
    <t>Опиловка аварийных деревьев</t>
  </si>
  <si>
    <t>р.п. Волово, ул. Слепцова, д. 17</t>
  </si>
  <si>
    <t>п. садовый, ул. Садовская, д. 25, Воловский район</t>
  </si>
  <si>
    <t>д. Свистовка, Воловский район</t>
  </si>
  <si>
    <t>Установка уличного освещения</t>
  </si>
  <si>
    <t>р.п. Волово, ул. Комсомольская</t>
  </si>
  <si>
    <t>д. Дворики, ул. Юбилейная, Воловский район</t>
  </si>
  <si>
    <t>Капитальный ремонт артезианской скважины</t>
  </si>
  <si>
    <t>д. Турдей, ул. Овражная, стр. 1-б, Воловский район</t>
  </si>
  <si>
    <t>Капитальный ремонт резервуара для сбора канализационных стоков</t>
  </si>
  <si>
    <t>д. Турдей, ул. Железнодорожная,Воловский район</t>
  </si>
  <si>
    <t>д. Дворики, ул. Центральная, Воловский район</t>
  </si>
  <si>
    <t>с. Непрядва, ул. Главная, д. 131, Воловский район</t>
  </si>
  <si>
    <t>Асфальтирование продомовой территории</t>
  </si>
  <si>
    <t>д. Турдей, Школьный переулок, д.6, Воловский район</t>
  </si>
  <si>
    <t>Ремонт здания Лутовского сельского дома культуры</t>
  </si>
  <si>
    <t>п. Горный, ул. Весенняя, д. 6-а, Воловский район</t>
  </si>
  <si>
    <t>п. Казачка, ул. Молодежная, д. 7, Воловский район</t>
  </si>
  <si>
    <t>д Юдинка, Воловский район</t>
  </si>
  <si>
    <t>МО Авангардское Алексинского района</t>
  </si>
  <si>
    <t>Ремонт кровли здания "Авангардского сельского дома культуры"</t>
  </si>
  <si>
    <t>п. Авангард, ул. Октябрьская</t>
  </si>
  <si>
    <t>Установка станции обезжелезивания</t>
  </si>
  <si>
    <t>д. Борисово, Алексинский район</t>
  </si>
  <si>
    <t>Отсыпка щебнем дороги местного значения</t>
  </si>
  <si>
    <t>с. Першино, Алексинский район</t>
  </si>
  <si>
    <t>с. Сенево, Алексинский район</t>
  </si>
  <si>
    <t>п. Авангард, ул. Лесная, с. Богучарово, с. Афанасьево, с. Большое Панское, с. Поповка, д. Сукромна, д. Сычево Алексинского района</t>
  </si>
  <si>
    <t>МО Буныревское Алексинского района</t>
  </si>
  <si>
    <t>Ремонт водопровода в д. Хатманово</t>
  </si>
  <si>
    <t>д. Хатманово, Алексинский район</t>
  </si>
  <si>
    <t>Ремонт дороги местного значения</t>
  </si>
  <si>
    <t>с. Божениново, Алексинский район</t>
  </si>
  <si>
    <t>Капитальный ремонт водопровода</t>
  </si>
  <si>
    <t>д. Ботня, ул. Дорожная, ул. Центральная, Алексинский район</t>
  </si>
  <si>
    <t>МО р.п. Станция Скуратово Чернского района</t>
  </si>
  <si>
    <t>Отсыпка дороги  щебнем</t>
  </si>
  <si>
    <t>ст. Скуратово, ул. Заводская, п. Скуратовский, ул. Локомотивная, Чернский район</t>
  </si>
  <si>
    <t>Капитальный ремонт кровли, межпанельных швов</t>
  </si>
  <si>
    <t>ст. Скуратово, ул. Заводская, д. 38, Чернский район</t>
  </si>
  <si>
    <t>ст. Скуратово, ул. Школьная, д. 30, Чернский район</t>
  </si>
  <si>
    <t>Промывка арт. скважины с установкой оборудования</t>
  </si>
  <si>
    <t>д. Богатый, Чернский район</t>
  </si>
  <si>
    <t>Капитальный ремонт дороги местного значения</t>
  </si>
  <si>
    <t>п. М. Горького, Чернский район</t>
  </si>
  <si>
    <t>п.Скуратовский, ул. Мира, д.8, Чернский район</t>
  </si>
  <si>
    <t>Ремонт канализационных сетей по ул. Юбилейная</t>
  </si>
  <si>
    <t>д. Долматово, ул. Юбилейная, Чернский район</t>
  </si>
  <si>
    <t>Ремонт канализационных сетей по ул. Луговая</t>
  </si>
  <si>
    <t>д. Долматово, ул. Луговая, Чернский район</t>
  </si>
  <si>
    <t>с. Большое Скуратово, ул. 70 лет Октября, Чернский район</t>
  </si>
  <si>
    <t>Установка спортивной площадки</t>
  </si>
  <si>
    <t>п. Воропаевский, школа № 2, Чернский район</t>
  </si>
  <si>
    <t>п. Скуратовский, ул. Мира, д. 2, Чернский район</t>
  </si>
  <si>
    <t>МО Липицкое Чернского района</t>
  </si>
  <si>
    <t>п. Красный путь, ул. Центральная, д.2, Чернский район</t>
  </si>
  <si>
    <t>Устройство уличного освещения</t>
  </si>
  <si>
    <t>п. Красный путь, ул. Центральная, д. 1-б, ул. Молодежная, д. 1-25</t>
  </si>
  <si>
    <t>МО  Плавский район</t>
  </si>
  <si>
    <t>Ремонт кровли, межпанельных швов, системы водоотведения жилого дома № 29</t>
  </si>
  <si>
    <t>г. Плавск, ул. Октябрьская, д.29</t>
  </si>
  <si>
    <t>МО г. Венев Веневского района</t>
  </si>
  <si>
    <t>Ремонт кровли жилого дома</t>
  </si>
  <si>
    <t>г. Венев, микрорайон Южный, д. 17</t>
  </si>
  <si>
    <t>г. Богородицк Богородицкого района</t>
  </si>
  <si>
    <t>Строительство инженерных сетей канализации</t>
  </si>
  <si>
    <t>г. Богородицк, ул. Макаренко, дома № 38, 38 А, 38 Б</t>
  </si>
  <si>
    <t>Богородицкий район</t>
  </si>
  <si>
    <t>Благоустройство автомобильных дорог и домовых территорий многоквартиных домов  № 1,2,3 Восточного микрорайона г. Богородицка</t>
  </si>
  <si>
    <t xml:space="preserve">г. Богородицк, микрорайон Восточный </t>
  </si>
  <si>
    <t>г. Алексин Алексинского района</t>
  </si>
  <si>
    <t>Ремонт кровли многоквартирных домов</t>
  </si>
  <si>
    <t>г. Алексин, ул. 50 лет ВЛКСМ, д. 12</t>
  </si>
  <si>
    <t>г. Тула</t>
  </si>
  <si>
    <t>Работы по капитальному ремонту кровли</t>
  </si>
  <si>
    <t>г. Тула Центральный район, ул. Кауля, дом. 13, к. 2</t>
  </si>
  <si>
    <t>Ремонт МК Дома (фасад, кровля)</t>
  </si>
  <si>
    <t>г. Тула, Центральный район, ул. Станиславского, д. 10-А</t>
  </si>
  <si>
    <t>Ремонт системы отопления, вентиляции</t>
  </si>
  <si>
    <t>г. Тула, ул. Новомосковская, д. 25-А, подъезд № 4</t>
  </si>
  <si>
    <t>Капремонт канализации и водопровода в подвальном помещении</t>
  </si>
  <si>
    <t xml:space="preserve">г. Тула, Центральный район, ул. Тургеневская, 74, подъезды 1 и 2 </t>
  </si>
  <si>
    <t>МК Дом, ремонт системы канализации, холодного и горячего водоснабжения, ремон подъездов</t>
  </si>
  <si>
    <t>г. Тула, ул. Рязанская, д. 30, к. 1</t>
  </si>
  <si>
    <t>Капитальный ремонт системы водоснабжения и водоотведения</t>
  </si>
  <si>
    <t>г. Тула, Центральный район, ул. Циолковского, д. 5, кор. 1</t>
  </si>
  <si>
    <t>Ремонт асфальтового покрытия</t>
  </si>
  <si>
    <t>г. Тула, пр. Ленина, д. 86,/ ул. Мира, д. 37</t>
  </si>
  <si>
    <t>Приобретение и установка детского игорвого городка с благоустройством площадки в парке культуры и отдыха г. Богородицк</t>
  </si>
  <si>
    <t>г. Богородиык, парк культуры и отдыха</t>
  </si>
  <si>
    <t>Ремонт фасада дома, ремонт системы водоснабжения</t>
  </si>
  <si>
    <t>г. Тула, ул. Мартеновская, д. 1</t>
  </si>
  <si>
    <t>Капитальный ремонт лифтового оборудования, межпанельных швов подъездов № 1,2</t>
  </si>
  <si>
    <t>г. Тула, ул. Максимовского, д. 7</t>
  </si>
  <si>
    <t>Капитальный ремонт кровли подъездов № 1-8</t>
  </si>
  <si>
    <t>г. Тула, ул. Луначарского, д. 63</t>
  </si>
  <si>
    <t>Капитальный ремонт кровли подъездов № 9-15</t>
  </si>
  <si>
    <t>Капитальный ремонт фасада, системы водоотведения</t>
  </si>
  <si>
    <t>г. Тула, Касая Гора, ул. Октябрьская, д. 9</t>
  </si>
  <si>
    <t>Капитальный ремонт кровли, электоропроводка, электрооборудования жилого дома</t>
  </si>
  <si>
    <t>г. Тула, Привоказальный район, п. Косая Гора, ул. Генерала Горшкова, д. 1</t>
  </si>
  <si>
    <t>Капитальный ремонт выпуска трубопровода системы канализации от жилого дома до колодца</t>
  </si>
  <si>
    <t>г. Тула, ул. Маршала Жукова, д. 14</t>
  </si>
  <si>
    <t>Капитальный ремонт  фасада</t>
  </si>
  <si>
    <t>г. Тула, Косая Гора, ул. Гагарина, д. 8</t>
  </si>
  <si>
    <t>Ремонт кровли, системы центрального отопления</t>
  </si>
  <si>
    <t>г. Тула, Привокзальный район, ул. Седова, д. 41 А</t>
  </si>
  <si>
    <t>Ремонт системы центрального отопления, водоотведения, водоснабжения, балконов</t>
  </si>
  <si>
    <t xml:space="preserve">г. Тула, привокзальный район, ул. Седова, д. 8 </t>
  </si>
  <si>
    <t>Ремонт системы водоотведения, системы водоснабжения, кровли</t>
  </si>
  <si>
    <t>г. Тула, Привокзальный район, ул. М.Жукова, д. 6</t>
  </si>
  <si>
    <t>Капитальный ремонт системы водоснабжения, системы водоотведения</t>
  </si>
  <si>
    <t>г. Тула, Привокзальный район, ул. Костычева, д. 8</t>
  </si>
  <si>
    <t>Ремонт системы холодного водоснабжения, ремонт системы горячего водоснбажения, водоотведения</t>
  </si>
  <si>
    <t xml:space="preserve">г. Тула, Привокзальный район, п. Косая Гора, ул. Пушкина, д. 9 </t>
  </si>
  <si>
    <t>г. Тула, Привокзальный район, п. Косая Гора, ул. Гагарина, д. 14</t>
  </si>
  <si>
    <t>Капитальный ремонт кровли, системы центрального отопления</t>
  </si>
  <si>
    <t>г. Тула, Привокзальный район, ул. Одоевское шоссе, д. 14</t>
  </si>
  <si>
    <t>Ремонт системы отопления, ремонт  фасада</t>
  </si>
  <si>
    <t>г. Тула, Центральный район, ул. Мезенцева, д. 40 А</t>
  </si>
  <si>
    <t>г. Тула, ул. Лейтейзена, д. 3/ Красноармейский пр., д. 11 с 1 по 8 подъезд</t>
  </si>
  <si>
    <t>г. Тула, ул. Лейтейзена, д. 3/ Красноармейский пр., д. 11 с 9 по 15 подъезд</t>
  </si>
  <si>
    <t>г. Тула, Советский район, ул. Гоголевская, д. 94</t>
  </si>
  <si>
    <t>Ремонт системы водоотведения, системы электорооборудования</t>
  </si>
  <si>
    <t>г. Тула, ул. Сойфера, д. 13</t>
  </si>
  <si>
    <t>Ремонт кровли дома, системы водоотведения, системы водоснабжения</t>
  </si>
  <si>
    <t>г. Тула, ул. Болдина, д. 112-А</t>
  </si>
  <si>
    <t>Ремонт кровли дома, системы водоснабжения</t>
  </si>
  <si>
    <t>г. Тула, пр. Ленина, д. 88</t>
  </si>
  <si>
    <t>Ремонт фасада дома, ремонт системы водоотведения, системы отопления, системы электрооборудоваия</t>
  </si>
  <si>
    <t xml:space="preserve">г. Тула, ул. Д.Ульянова, д. 7 </t>
  </si>
  <si>
    <t>Ремонт кровли дома, системы водоотведения</t>
  </si>
  <si>
    <t>г. Тула, ул. Д.Ульянова, д. 11</t>
  </si>
  <si>
    <t>Ремонт кровли дома, систеы водоснабжения, системы водоотведения, системы отопления, системы электрооборудования</t>
  </si>
  <si>
    <t>г. Тула, ул. Ленинградская д. 5</t>
  </si>
  <si>
    <t>Ремонт системы водоснабжения (капитальный ремонт инженерного оборудования в подвалах дома)</t>
  </si>
  <si>
    <t>г. Тула, ул. К.Цеткин, д. 3</t>
  </si>
  <si>
    <t>Ремонт кровли дома</t>
  </si>
  <si>
    <t>г. Тула, ул. Болдина, д. 97</t>
  </si>
  <si>
    <t>Строительство учреждения культуры, создание объекта соц.быт. Обслуживания для размещения холодильной камеры, создание объекта для первичных мер пожарной и аварийной безопастности, благоустройство сквера</t>
  </si>
  <si>
    <t>г. Тула, Пролетарский район, ул. Металлургов, д. 57</t>
  </si>
  <si>
    <t>Капитальный ремонт кровли жилого дома, систем водоснабжения х/в, водоснабжения г/в, водоотведения, отопления</t>
  </si>
  <si>
    <t>г. Тула, ул. Ложевая, д. 132/12</t>
  </si>
  <si>
    <t>Установка ограждения</t>
  </si>
  <si>
    <t>г. Тула, ул. Калинина, д. 22, копр. 5</t>
  </si>
  <si>
    <t>Капитальный ремонт системы водоотведения, системы водоснабжения, фасад цоколя</t>
  </si>
  <si>
    <t xml:space="preserve">г. Тула, ул. Шухова, д.6 </t>
  </si>
  <si>
    <t>Капитальный ремонт кровли, системы водоотведения, системы водоснабжения, утепление стеновых панелей</t>
  </si>
  <si>
    <t>г. Тула, ул. Металлургов, д. 84</t>
  </si>
  <si>
    <t>Капитальный ремонт кровли, системы водоотведения, системы водоснабжения, системы отопления, фасад (цоколь, отмостка)</t>
  </si>
  <si>
    <t>г. Тула, Кутузова, д. 15 Б</t>
  </si>
  <si>
    <t>Капитальный ремонт кровли, фасада, межпанельных швов, системы водоотвдения, системы теплоснабжения</t>
  </si>
  <si>
    <t>г. Тула, ул. Пролетарская, д. 30</t>
  </si>
  <si>
    <t>Капитальный ремонт системы водоотведения, системы водоснабжения, фасада (с ремонтом слуховых окон в цоколе)</t>
  </si>
  <si>
    <t>г. Тула, Мартеновская, д. 7</t>
  </si>
  <si>
    <t>Капитальный ремонт системы отопления, водоснабжения</t>
  </si>
  <si>
    <t>г. Тула, ул. Кирова, д. 198 Б</t>
  </si>
  <si>
    <t>Ремонт электорооборудования, водоснабжения, водоотведения</t>
  </si>
  <si>
    <t>г. Тула, ул. Кутузова, д. 8</t>
  </si>
  <si>
    <t>г. Тула, ул. Кутузова, д. 8А</t>
  </si>
  <si>
    <t>Ремонт системы водоотведения, фасада, межпанельных швов, ремонт дороги</t>
  </si>
  <si>
    <t>г. Тула, ул. Вильямса д. 46</t>
  </si>
  <si>
    <t>Объекты благоустройства, физической культуры и спорта</t>
  </si>
  <si>
    <t>г. Тула, Пролетарский район, ул. Ложевая, д. 131 А</t>
  </si>
  <si>
    <t>Асфальтирование придомовой территории, устройство парковочных карманов, тротуара, установка бордюрного камня</t>
  </si>
  <si>
    <t>г. Тула, ул. Бондаренко, д. 19</t>
  </si>
  <si>
    <t>Турдейское Воловского района</t>
  </si>
  <si>
    <t>Капитальный ремонт артезианской скважины д. Юдинка Воловского района</t>
  </si>
  <si>
    <t>д. Юдинка, Воловский район</t>
  </si>
  <si>
    <t>п. Волово, ул. Сентемова, д. 1 Б</t>
  </si>
  <si>
    <t>п. Новольвовск Кимовского района</t>
  </si>
  <si>
    <t>Ремонт сетей уличного освещения в д. Львово Кимовского района</t>
  </si>
  <si>
    <t>д. Львово Кимовского района</t>
  </si>
  <si>
    <t>п. Новольвовск, ул. Центральная, д. 19</t>
  </si>
  <si>
    <t>Пронское Кимовского района</t>
  </si>
  <si>
    <t>Ремон центрального водопровода в населенном пункте</t>
  </si>
  <si>
    <t>д. Новоселки Кимовского района</t>
  </si>
  <si>
    <t>Ремонт гидротехнического сооружения на автомобильной дороге в д. Алексеевка</t>
  </si>
  <si>
    <t>д. Алексеевка Кимовского района</t>
  </si>
  <si>
    <t>Ремонт автомобильной дороги общего пользования местного значения в п. Пронь, ул. Лесная от д. № 1 до дома № 24</t>
  </si>
  <si>
    <t>п. Пронь, ул. Лесная</t>
  </si>
  <si>
    <t>Улучшение дорожных характеристик груновой дороги по населенному пункту</t>
  </si>
  <si>
    <t>с. Урусов о Кимовского района</t>
  </si>
  <si>
    <t>с. Гранки Кимовского района</t>
  </si>
  <si>
    <t>д. Зубовка Кимовского района</t>
  </si>
  <si>
    <t>д. Самочевка Кимовского района</t>
  </si>
  <si>
    <t>Кудашевское Кимовского района</t>
  </si>
  <si>
    <t>Выполнение работ по строительству (щебенению) дороги в границах населенного пункта с. Покровское</t>
  </si>
  <si>
    <t>с. Покровское Кимовского района</t>
  </si>
  <si>
    <t>Ремонт инженерных сетей водоснабжения с. Таболо</t>
  </si>
  <si>
    <t>с. Таболо Кимовского района</t>
  </si>
  <si>
    <t>Ремонт инженерных сетей водоснабжения д. Кропотово</t>
  </si>
  <si>
    <t>д. Кропотово Кимовского района</t>
  </si>
  <si>
    <t>Асфальтирование дорожного покрытия</t>
  </si>
  <si>
    <t>г. Тула, Привокзальный район, 1-й Михайловский проезд, Колхозный переулок</t>
  </si>
  <si>
    <t>Ремонт дороги по проездам, установка и ограждение детской площадки</t>
  </si>
  <si>
    <t>г. Тула, со 2-го по 8-й Бытовые проезды</t>
  </si>
  <si>
    <t>Ремонт водонапорной башни</t>
  </si>
  <si>
    <t>п. Липицы, ул. Молодежная, Чернский район</t>
  </si>
  <si>
    <t>д. Молчаново Левое, Чернский район</t>
  </si>
  <si>
    <t>п. Липицы, ул. Школьная, д. 12-14, ул. Садовая д. 1-25, Чернский район</t>
  </si>
  <si>
    <t>Ремонт обелиска</t>
  </si>
  <si>
    <t>п. Красный путь, ул. Центральная, Чернский район</t>
  </si>
  <si>
    <t>с. Новое Покровское, ул. Центральная, д. 3, Чернский район</t>
  </si>
  <si>
    <t>Тула</t>
  </si>
  <si>
    <t>ремонт системы водоснабжения,системы водоотведения,системы отопления</t>
  </si>
  <si>
    <t>ул. Красноармейский пр.,д.25,к.4</t>
  </si>
  <si>
    <t>замена системы отопления на поквартирные котлы АОГВ с установкой газовых счетчиков</t>
  </si>
  <si>
    <t>ул. Сьаниславского, д.3</t>
  </si>
  <si>
    <t>ремонт системы водоснабжения,системы водоотведения,</t>
  </si>
  <si>
    <t>ул. Мезенцева, д.40</t>
  </si>
  <si>
    <t>ремонт кровли,межпанельных швов,утепление стеновых панелей</t>
  </si>
  <si>
    <t>ул. Новомосковская, д.19</t>
  </si>
  <si>
    <t>ремонт систем водоснабжения,водоотведения,отопления,кровли,фасада дома</t>
  </si>
  <si>
    <t>ул. Н. Руднева/переулок Н.Руднева,д. 23/12</t>
  </si>
  <si>
    <t>капитальный ремонт системы холодного водоснабжения и системы водоотведения</t>
  </si>
  <si>
    <t>Скуратовский микрорайон,д.4</t>
  </si>
  <si>
    <t>замена разводки канализации дома</t>
  </si>
  <si>
    <t>ул.Советская,д.66</t>
  </si>
  <si>
    <t>ремонт системы водоснабжения и водоотведения</t>
  </si>
  <si>
    <t>ул.Н.Руднева,д.59</t>
  </si>
  <si>
    <t>ул.Вильямса,д.2</t>
  </si>
  <si>
    <t>капитальный ремонт кровли,системы водоотведения и отопления</t>
  </si>
  <si>
    <t>л. Кутузова,д.33</t>
  </si>
  <si>
    <t>ремонт системы водоснабжения,водоотведения,фасада,лифтового оборудования</t>
  </si>
  <si>
    <t>ул.Ф.Энгельса,д.141 кор.2</t>
  </si>
  <si>
    <t>ул. Смидович,д.10</t>
  </si>
  <si>
    <t>замена  системы освещения дома</t>
  </si>
  <si>
    <t>ул.Вильямса,д.28</t>
  </si>
  <si>
    <t>ремонт системы водоснабжения,водоотведения,электроборудования,отопления жилого дома</t>
  </si>
  <si>
    <t>ул. Дмитрия Ульянова,д.5</t>
  </si>
  <si>
    <t>ул.Серебровская,д.20</t>
  </si>
  <si>
    <t>ул.Кирова,д.178</t>
  </si>
  <si>
    <t>капитальный ремонт кровли,системы водоснабжения,водоотведения, отопления,балконов</t>
  </si>
  <si>
    <t>ул.Оружейная,д.40</t>
  </si>
  <si>
    <t>ул.Бондаренко,д.37</t>
  </si>
  <si>
    <t>капитальный ремонт кровли,канализации</t>
  </si>
  <si>
    <t>ул.Металлургов,д.4</t>
  </si>
  <si>
    <t>капитальный ремонт электрооборудования,системы водоснабжения,водоотведения,детская площадка</t>
  </si>
  <si>
    <t>ул.Кирова,д.173</t>
  </si>
  <si>
    <t>капитальный ремонт системы холодного водоснабжения,канализации и асфальтирование придомомвой территории</t>
  </si>
  <si>
    <t>ул.Ф.Энгельса,д.103</t>
  </si>
  <si>
    <t>ремонт систем горячего и холодного водоснабжения, водоотведения и отпления подполья</t>
  </si>
  <si>
    <t>ул.Рязанская,д.32,к.3</t>
  </si>
  <si>
    <t>строительство детской и спортивной площадки</t>
  </si>
  <si>
    <t>п.Ново-Медвенский,ул.Михайловская</t>
  </si>
  <si>
    <t>капитальный ремонт системы водоснабжения,водоотведения и теплообеспечения</t>
  </si>
  <si>
    <t>пр-т Ленина,д.105</t>
  </si>
  <si>
    <t>ремонт системы холодного водоснабжения</t>
  </si>
  <si>
    <t>пос.Менделеевский,ул.Лениня,д.21</t>
  </si>
  <si>
    <t>замена системы горячего водоснабжения</t>
  </si>
  <si>
    <t>ул.рязанская,д.28 к.1</t>
  </si>
  <si>
    <t>капитальный ремонт кровли и системы холодного водоснабжения</t>
  </si>
  <si>
    <t>пос.Комсомольский,д.1,корп.1</t>
  </si>
  <si>
    <t>ремонт автомобильных дорог</t>
  </si>
  <si>
    <t>пос.Трудовой</t>
  </si>
  <si>
    <t>пос. Л.Толстого</t>
  </si>
  <si>
    <t>благоустройство спортивной площадки</t>
  </si>
  <si>
    <t>ул.Некрасова,д.54</t>
  </si>
  <si>
    <t>асфальтирование придомовой территории</t>
  </si>
  <si>
    <t>микрорайон Центральный,ул.Дзержинского/Советская 15-17/73</t>
  </si>
  <si>
    <t>пр-т Ленина,д.143</t>
  </si>
  <si>
    <t>капитальный ремонт канализации в подвале и розлива водопровода</t>
  </si>
  <si>
    <t>ул.М.Тореза,д.9а</t>
  </si>
  <si>
    <t>ул.Клюева,д.8</t>
  </si>
  <si>
    <t>капитальный ремонт балконов</t>
  </si>
  <si>
    <t>ул.Циолковского,д.3</t>
  </si>
  <si>
    <t>капитальный ремонт кровли жилого дома и теплового узла</t>
  </si>
  <si>
    <t>ул.Л.Толстого,д.132</t>
  </si>
  <si>
    <t>создание дренажной системы дома</t>
  </si>
  <si>
    <t>ул.Оборонная,д.24</t>
  </si>
  <si>
    <t>капитальный ремонт кровли</t>
  </si>
  <si>
    <t>ул.л.Толстого,д.114</t>
  </si>
  <si>
    <t>капитальный ремонт фасада дома</t>
  </si>
  <si>
    <t>ул.Н.Руднева,д.19а</t>
  </si>
  <si>
    <t>ул.Рязанская,д.34 кор.3.</t>
  </si>
  <si>
    <t>капитальный ремонт кровли дома</t>
  </si>
  <si>
    <t>ул.Рязанская д.24 кор.1</t>
  </si>
  <si>
    <t>строительство автодороги в щебне от ул. Крапивенская до ул. Дубенская</t>
  </si>
  <si>
    <t>ул.Крапивенская, Зайцеская,Першинская,Дубенская,Коптевская,Шепиловская</t>
  </si>
  <si>
    <t>ремонт электрооборудования и эл. щитовой</t>
  </si>
  <si>
    <t>ул.Плеханова д.46.</t>
  </si>
  <si>
    <t>ремонт систмы отопления и системы электроооборудования дома</t>
  </si>
  <si>
    <t>ул.Сойфера д.19</t>
  </si>
  <si>
    <t>ремонт электрооборудования дома</t>
  </si>
  <si>
    <t>Красноармейский проспект,д.6 кор.2</t>
  </si>
  <si>
    <t>капитальный ремонт кровли и фасада дома</t>
  </si>
  <si>
    <t>ул.Смидович,д.6а</t>
  </si>
  <si>
    <t>капитальный ремонт системы водоотведения жилого дома с выходом на колодец</t>
  </si>
  <si>
    <t xml:space="preserve">Красноармейский проспект,д.26 </t>
  </si>
  <si>
    <t>ул.Фрунзе д.7</t>
  </si>
  <si>
    <t>ремонт кровли дома</t>
  </si>
  <si>
    <t>ул.Ак.Павлова д.1а</t>
  </si>
  <si>
    <t>ремонт балконов</t>
  </si>
  <si>
    <t>ул.Ак.Павлова д.1б</t>
  </si>
  <si>
    <t>ул.Ф. Энгельса д.77а</t>
  </si>
  <si>
    <t>капитальный ремонт систем водоснабжения, водоотведения,кровли</t>
  </si>
  <si>
    <t>ул.Хомяковская д.15</t>
  </si>
  <si>
    <t>капитальный ремонт системы водоснабжения,водоотведения</t>
  </si>
  <si>
    <t>ул.Калинина д.26 кор.2</t>
  </si>
  <si>
    <t>капитальный ремонт межпанельных швов</t>
  </si>
  <si>
    <t>ул.Пузакова д.78</t>
  </si>
  <si>
    <t>капитальный ермонт кровли,систем водоотведения,водоснабжения,отопления</t>
  </si>
  <si>
    <t>2 проезд Металлургов д.9</t>
  </si>
  <si>
    <t>капитальный ремонт лифтов,устройство парковок</t>
  </si>
  <si>
    <t>ул.М.Горького д.21</t>
  </si>
  <si>
    <t>ул.Марата д.198</t>
  </si>
  <si>
    <t>капитальный ремонт систем водоснабжения, водоотведения,отопления,ремонт дороги,устройство детской площадки</t>
  </si>
  <si>
    <t>ул.Луначарского д.17 кор.1</t>
  </si>
  <si>
    <t>ул.Токарева д.76</t>
  </si>
  <si>
    <t>капитальный ремонт кровли,системы водоснабжения, отопления</t>
  </si>
  <si>
    <t>ул.Волкова/Кутузова д.19/120</t>
  </si>
  <si>
    <t>капитальный ремонт дороги с устройством асфальтового покрытия</t>
  </si>
  <si>
    <t>ул.Тесницкая</t>
  </si>
  <si>
    <t>ремонт электрооборудования</t>
  </si>
  <si>
    <t>ул.Гагарина д.12</t>
  </si>
  <si>
    <t>заявка не принята</t>
  </si>
  <si>
    <t>ул.Гайдара д.13</t>
  </si>
  <si>
    <t>ул.Бондаренок д.27</t>
  </si>
  <si>
    <t>ул.Октябрьская д.99</t>
  </si>
  <si>
    <t>капитальный ремонт систем водоснабжения,водоотведения,отопления</t>
  </si>
  <si>
    <t>кв.М.Гончары д.8</t>
  </si>
  <si>
    <t>ул.Волкова д.15</t>
  </si>
  <si>
    <t>капитальный ремонт кровли,системы водоснабжения,отопления,ремонт балконов</t>
  </si>
  <si>
    <t>ул.Баженова д.10б</t>
  </si>
  <si>
    <t>капитальный ремонт кровли,водоснабжения,водоотведения</t>
  </si>
  <si>
    <t>ул.Курковая д.16</t>
  </si>
  <si>
    <t>капитальный ремонт систем водоснабжения,водоотведения,отопления,кровли</t>
  </si>
  <si>
    <t>ул.октябрьская д.38,к.1</t>
  </si>
  <si>
    <t>капитальный ремонт кровли,системы водоотведения</t>
  </si>
  <si>
    <t>ул.Седова д.9</t>
  </si>
  <si>
    <t>ул.октябрьская д.101</t>
  </si>
  <si>
    <t>капитальный ремонт межпанельных швов,утепление стеновых панелей,обустройство детской площадки</t>
  </si>
  <si>
    <t>ул.Октябрьская д.80а</t>
  </si>
  <si>
    <t>ремонт системы водоснабжения,водоотведения,фасада жилого дома</t>
  </si>
  <si>
    <t>ул.Сойфера д.23</t>
  </si>
  <si>
    <t>ул.Сойфера д.21</t>
  </si>
  <si>
    <t>капитальный ремонт кровли,горячего и холодного водоснабжения и водоотведения</t>
  </si>
  <si>
    <t>ул.гарнизонный проезд д.1,к.3</t>
  </si>
  <si>
    <t>ул.Белкина д.8</t>
  </si>
  <si>
    <t>ул.Нормандия Неман, д.35а</t>
  </si>
  <si>
    <t>капитальный ремонт электрооборудования</t>
  </si>
  <si>
    <t>ул.луначарского д.9</t>
  </si>
  <si>
    <t>ремонт системы водоотведения,водоснабжения,отопления</t>
  </si>
  <si>
    <t>ул.Мира д.35</t>
  </si>
  <si>
    <t>капитальный ремонт внутридворового проезда с устройством парковок</t>
  </si>
  <si>
    <t>Новомосковск</t>
  </si>
  <si>
    <t>ул. Дружбы д.13</t>
  </si>
  <si>
    <t>ул.Дружбы д.9а</t>
  </si>
  <si>
    <t>ул.дружбы д.1а</t>
  </si>
  <si>
    <t>Трудовой проезд д.9</t>
  </si>
  <si>
    <t>благоустройство сквера "Гипсовый"</t>
  </si>
  <si>
    <t>ул.Рудничная</t>
  </si>
  <si>
    <t>пос. 1-й Западный,ул. Шолохова</t>
  </si>
  <si>
    <t>пос.Победы, ул. Октябрьская, д.5</t>
  </si>
  <si>
    <t>строительство автомобильнойдороги и устройство линии освещения вдоль жилых домов 15,17,19,20,22,25</t>
  </si>
  <si>
    <t>ул.Волжская,д.15,17,19,20,22,25</t>
  </si>
  <si>
    <t xml:space="preserve">капитальный ремонт существующей наружной водопроводной сети к жилым домам </t>
  </si>
  <si>
    <t>ул.Набережная,д.1,1а,1б,2,2а,3,3а,4,5,5а,6,7,8,9,10</t>
  </si>
  <si>
    <t>пос.Станционный</t>
  </si>
  <si>
    <t xml:space="preserve">водоотведение жилых домов </t>
  </si>
  <si>
    <t>ул. Верхняя Студенка д.,1,2,3,4,6,7,8,9,10,11,11а,12,14,15,16,18,20 и ул. Ликбеза,д.27</t>
  </si>
  <si>
    <t>благоустройство детской (спортивной) площадки</t>
  </si>
  <si>
    <t>пос.южный,ул.Шахтерская,д.50</t>
  </si>
  <si>
    <t>пос.Северный,ул.Кирова</t>
  </si>
  <si>
    <t>д.Ильинка-1</t>
  </si>
  <si>
    <t>благоустройство сельского кладбища</t>
  </si>
  <si>
    <t>пос. Красный богатырь ( с.Стрельцы)</t>
  </si>
  <si>
    <t>д.Кресты</t>
  </si>
  <si>
    <t>д.Грицово</t>
  </si>
  <si>
    <t>д.Ильинка-2</t>
  </si>
  <si>
    <t>д.Ольховец, ул.Пушкина</t>
  </si>
  <si>
    <t>д.Богдановка</t>
  </si>
  <si>
    <t>с.Холтобино</t>
  </si>
  <si>
    <t>д.Грицово ул.Зеленая</t>
  </si>
  <si>
    <t>с.Шишлово</t>
  </si>
  <si>
    <t>с.Гремячее ул.Казаки II д.11</t>
  </si>
  <si>
    <t>с.Спасское,ул. Строительная д.8</t>
  </si>
  <si>
    <t>благоустройство сквера</t>
  </si>
  <si>
    <t>с.Спасское</t>
  </si>
  <si>
    <t>опиловка деревьев</t>
  </si>
  <si>
    <t xml:space="preserve">пос. Красный богатырь </t>
  </si>
  <si>
    <t>п.Гипсовый ул.Рудничная д.10,11,12,16а,16б,18,ул.Олимпийская д.1,1а,1б,3б,9,11,ул.Гражданская д.10,12,15,19,ул Большая Полевая д.10</t>
  </si>
  <si>
    <t>д.Гремячево</t>
  </si>
  <si>
    <t>МО Медвенское Ленинского района</t>
  </si>
  <si>
    <t>Капитальный ремонт кровли жилого дома №3 по ул.Центральная</t>
  </si>
  <si>
    <t xml:space="preserve">Ленинский район, п.Молодежный, ул.Центральная, д.№3 </t>
  </si>
  <si>
    <t>Ремонт крыши дома №6 по ул.Центральная пос.Торхово</t>
  </si>
  <si>
    <t>Ленинский район, п.Торхово, ул.Центральная, д.№6</t>
  </si>
  <si>
    <t>Устройство щебеночного покрытия дороги общего пользования местного значения в п.Волынцевский</t>
  </si>
  <si>
    <t>Ленинский район, п.Волынцевский</t>
  </si>
  <si>
    <t>Капитальный ремонт кровли дома №3 по ул.Карбышева, п.Моложежный</t>
  </si>
  <si>
    <t>Ленинский район, п.Молодежный, ул.Карбышева, д.№3</t>
  </si>
  <si>
    <t>Установка парапетов на кровле дома №8</t>
  </si>
  <si>
    <t>Ленинский район, п.Молодежный, ул.Центральная, д.8</t>
  </si>
  <si>
    <t>МО Обидимское Ленинского района</t>
  </si>
  <si>
    <t>Ленинский район, п.Обидимо, ул.Школьная, д.1</t>
  </si>
  <si>
    <t>Ленинский район, п.Обидимо, ул.Ленина, д.13</t>
  </si>
  <si>
    <t>Благоустройство территории населенных пунктов(отсыпка дорог щебнем)</t>
  </si>
  <si>
    <t>Ленинский район, с.Пятницкое</t>
  </si>
  <si>
    <t>Ленинский район, д.Ильино</t>
  </si>
  <si>
    <t>Капитальный ремонт кровли МКД, капитальный ремонт систем водоснабжения, отопления многоквартирного дома</t>
  </si>
  <si>
    <t>Ленинский район, п.Обидимо, ул.Комсомольская площадь, д.№3,4,5,6</t>
  </si>
  <si>
    <t>Капитальный ремонт кровли многоквартирных домов</t>
  </si>
  <si>
    <t>Ленинский район, п.Обидимо, улЛенина, д.№9,11</t>
  </si>
  <si>
    <t>Капитальный ремонт цоколя, отмостки и электропроводки дома №5 по ул.Ленина</t>
  </si>
  <si>
    <t>Ленинский район, п.Обидимо, ул.Ленина, д.№5</t>
  </si>
  <si>
    <t>Ленинский район, п.Обидимо, ул.Ленина, д.№7</t>
  </si>
  <si>
    <t>Капитальный ремонт фасада дома №7 по ул.Ленина</t>
  </si>
  <si>
    <t>Ленинский район, п.Обидимо, ул.Ленина, д.№2,4,6,10</t>
  </si>
  <si>
    <t>МО р.п.Ленинский Ленинского района</t>
  </si>
  <si>
    <t>Ленинский район, п.Ленинский, ул.Советская, д.2</t>
  </si>
  <si>
    <t>капитальный ремонт мемориального комплекса-памятника "Павшим в годы ВОВ жителям Ленинского района"</t>
  </si>
  <si>
    <t>Ленинский район, п.Ленинский</t>
  </si>
  <si>
    <t>МО р.п.Плеханово Ленинского района</t>
  </si>
  <si>
    <t>Ленинский район, п.Плеханово, ул.Заводская, д.15</t>
  </si>
  <si>
    <t>капитальный ремонт подъездов и порогов жилого дома</t>
  </si>
  <si>
    <t>Ленинский район, п.Плеханово, ул.Заводская, д.17</t>
  </si>
  <si>
    <t>Ленинский район, п.Шатск, ул.Ленина, д.14</t>
  </si>
  <si>
    <t>Ремонт дороги до населенного пункта д.Крюковка</t>
  </si>
  <si>
    <t>Ленинский район, д.Крюковка</t>
  </si>
  <si>
    <t>Ремонт дороги по ул.Полевая п.Петелино</t>
  </si>
  <si>
    <t>Ленинский район, п.Петелино, ул.Полевая</t>
  </si>
  <si>
    <t>Ленинский район, п.Ильинка, ул.Центральная, д.5</t>
  </si>
  <si>
    <t>МО Иншинское Ленинского района</t>
  </si>
  <si>
    <t>Ремонт дороги общего пользования местного значения в населенном пункте д.Нижнее Елькино</t>
  </si>
  <si>
    <t>Ленинский район, д.Нижнее Елькино</t>
  </si>
  <si>
    <t>Ленинский район, д.Верхнее Елькино</t>
  </si>
  <si>
    <t>Капитальный ремонт шиферной кровли многоквартирного дома №5</t>
  </si>
  <si>
    <t>Ленинский район, п.Новый, ул.Индустриальная, д.5</t>
  </si>
  <si>
    <t>Капитальный ремонт шиферной кровли многоквартирного дома</t>
  </si>
  <si>
    <t>Ленинский район, п.Рассвет, д.45</t>
  </si>
  <si>
    <t>Капитальный ремонт мягкой кровли многоквартирного дома №14 в п.Иншинский</t>
  </si>
  <si>
    <t>Ленинский район, п.Иншинский, д.14</t>
  </si>
  <si>
    <t>Капитальный ремонт мягкой кровли многоквартирного дома №15 в п.Иншинский</t>
  </si>
  <si>
    <t>Ленинский район, п.Иншинский, д.15</t>
  </si>
  <si>
    <t>Чернский район, п.Чернь, ул. Революционная, д.6</t>
  </si>
  <si>
    <t>МО город Белев Белевского района</t>
  </si>
  <si>
    <t>стоительство автодороги</t>
  </si>
  <si>
    <t>г.Белев, ул.Пионерская</t>
  </si>
  <si>
    <t>МО Жуковское Белевского района</t>
  </si>
  <si>
    <t>Замена ветхих водопроводных сетей в д.Иваново Белевского района</t>
  </si>
  <si>
    <t>Белевский район, д.Иваново</t>
  </si>
  <si>
    <t>МО Ленинский район</t>
  </si>
  <si>
    <t>Восстановление ограждения вокруг образовательного учреждения</t>
  </si>
  <si>
    <t>Ленинский район, с.Алешня, ул.Фабричная, д.1</t>
  </si>
  <si>
    <t>Ограждение образовательного учреждения</t>
  </si>
  <si>
    <t>Ленинский район, п.Барсуки, ул.Пушкина, д.1</t>
  </si>
  <si>
    <t>строительство ограждения МОБУ "Плехановская СОШ №1"</t>
  </si>
  <si>
    <t>Ленинский район, п.Плеханово, ул.Заводская, д.19</t>
  </si>
  <si>
    <t>Капитальный ремонт шиферной кровли жилого дома №8 по ул.Центральной в п.Ново-Ревякинский</t>
  </si>
  <si>
    <t>Ясногорский район, п.Ново-Ревякинский, ул. Центральная, д.8</t>
  </si>
  <si>
    <t>Подготовка пректной документации по "Канализационному коллектору" в с.Лаптево</t>
  </si>
  <si>
    <t>Ясногорский район, с.Лаптево</t>
  </si>
  <si>
    <t>документы не делаем!!!</t>
  </si>
  <si>
    <t>Ремонт дорожного покрытия по ул.Бритикова в с.Архангельское</t>
  </si>
  <si>
    <t>Ясногорский район, с.Архангельское, ул.Бритикова</t>
  </si>
  <si>
    <t>Ремонт дорожного покрытия по ул.Школьная в д.Тормино</t>
  </si>
  <si>
    <t>Ясногорский район, д.Тормино, ул.Школьная</t>
  </si>
  <si>
    <t>Ремонт дорожного покрытия по ул.Лесная в д.Тормино</t>
  </si>
  <si>
    <t>Ясногорский район, д.Тормино, ул.Лесная</t>
  </si>
  <si>
    <t>Ремонт дорожного покрытия по ул.Южная в д.Тормино</t>
  </si>
  <si>
    <t>Ясногорский район, д.Тормино, ул.Южная</t>
  </si>
  <si>
    <t>Ремонт подпорной стенки во дворах домов №3,5,7,9 по ул.Советская д.Тайдаково</t>
  </si>
  <si>
    <t>Ясногорский район, д.Тайдаково, ул.Советская, д.3,5,7,9</t>
  </si>
  <si>
    <t>Ремонт дорожного покрытия многоквартирных домов №1,3,5,7,9 по ул.Советская д.Тайдаково</t>
  </si>
  <si>
    <t>Ясногорский район, д.Тайдаково, ул.Советская, д.1,3,5,7,9</t>
  </si>
  <si>
    <t xml:space="preserve"> </t>
  </si>
  <si>
    <t>Установка частотно-регулируемого преобразователя для повышениянадежности водоснабжения д.Вашана</t>
  </si>
  <si>
    <t>Ясногорский район, д.Вашана</t>
  </si>
  <si>
    <t>капитальный ремонт мягкой кровли жилого дома №10 по ул.Школьная</t>
  </si>
  <si>
    <t>Ясногорский район, д.Тайдаково, ул.Школьная, д.10</t>
  </si>
  <si>
    <t>замена участка водопровода</t>
  </si>
  <si>
    <t>г.Белев, ул.Шамшиковой, ул.Затонского</t>
  </si>
  <si>
    <t xml:space="preserve"> -</t>
  </si>
  <si>
    <t>МО город Тула</t>
  </si>
  <si>
    <t>капитальный ремонт кровли, систем водоотведения, водоснабжения жилого дома</t>
  </si>
  <si>
    <t>г.Тула, Пролетарский район, ул.Баженова, д.7</t>
  </si>
  <si>
    <t>ремонт кровли, системы водоснабжения, системы водоотведения</t>
  </si>
  <si>
    <t>г.Тула, проезд Гастелло, д.15</t>
  </si>
  <si>
    <t>г.Тула, ул.Металлургов, д.48</t>
  </si>
  <si>
    <t>Капитальный ремонт кровли, фасада</t>
  </si>
  <si>
    <t>г.Тула, ул.Волкова, д.8</t>
  </si>
  <si>
    <t>Капитальный ремонт системы водоснабжения, кровли жилого дома</t>
  </si>
  <si>
    <t>г.Тула, ул.Кутузова, д.134</t>
  </si>
  <si>
    <t>Ремонт системы отопления(общедомовое), системы водоснабжения(холодного) и системы водоотведения жилого дома</t>
  </si>
  <si>
    <t>г.Тула, ул.Сойфера, д.1</t>
  </si>
  <si>
    <t>Капитальный ремонт жилого дома</t>
  </si>
  <si>
    <t>г.Тула, ул.М.Мазая, д.21/7</t>
  </si>
  <si>
    <t>Ремонт системы водоотведения, системы отопления, системы электрооборудования</t>
  </si>
  <si>
    <t>г.Тула, ул.Мира/пр.Ленина 62/88</t>
  </si>
  <si>
    <t>г.Тула, ул.Сойфера, д.17</t>
  </si>
  <si>
    <t>Капитальный ремонт кровли, системы водоснабжения</t>
  </si>
  <si>
    <t>г.Тула, ул.Немцова, д.15а</t>
  </si>
  <si>
    <t>Ремонт фасада(цокольная часть) жилого дома, системы водоснабжения, системы водоотведения, системы отопления</t>
  </si>
  <si>
    <t>г.Тула, ул.Мира, д.52</t>
  </si>
  <si>
    <t>г.Тула, Калинина, д.18, кор.3</t>
  </si>
  <si>
    <t>Капитальный ремонт кровли, системы водоснабжения и водоотведения жилого дома</t>
  </si>
  <si>
    <t>г.Тула, ул.Мира, д.19</t>
  </si>
  <si>
    <t>Капитальный ремонт системы водоснабжения</t>
  </si>
  <si>
    <t>г. Тула, ул. Кирова, д. 32</t>
  </si>
  <si>
    <t>г. Тула, ул. Калинина, д. 77-б</t>
  </si>
  <si>
    <t>г. Тула, ул. Металлургов, д. 22</t>
  </si>
  <si>
    <t>Ремонт системы водоотведения, водоснабжения и отопления</t>
  </si>
  <si>
    <t>г. Тула, ул. Металлургов, д. 42</t>
  </si>
  <si>
    <t>Капитальный ремонт кровли жилого дома, системы водоотведения и водоснабжения, ремонт разрушенных стеновых панелей, герметизация швов</t>
  </si>
  <si>
    <t>г. Тула, ул. Калинина, д. 20, к.1</t>
  </si>
  <si>
    <t>Установка спортивного оборудования на стадионе</t>
  </si>
  <si>
    <t>г. Тула, ул. Майская, д.4</t>
  </si>
  <si>
    <t>Опиловка деревьев</t>
  </si>
  <si>
    <t>г. Новомосковск, ул. Советской Армии, по периметру</t>
  </si>
  <si>
    <t>Восстановление асфальтового покрытия</t>
  </si>
  <si>
    <t>г. Новомосковск, ул. Дружбы, д. 7/1, д. 1-а</t>
  </si>
  <si>
    <t>г. Новомосковск, ул. Комсомольская, д. 9</t>
  </si>
  <si>
    <t>Благоустройство внутридомовой территории</t>
  </si>
  <si>
    <t>г. Новомосковск, ул. Октябрьская, д. 26-а, ул. Московская, д. 27-а</t>
  </si>
  <si>
    <t>г. Новомосковск, ул. Дружбы, д. 3, 5</t>
  </si>
  <si>
    <t>г. Новомосковск, ул. Комсомольская, д. 7</t>
  </si>
  <si>
    <t>г. Новомосковск, ул. Комсомольская, д. 11/5</t>
  </si>
  <si>
    <t>г. Новомосковск, ул. Мира, д. 24/1, д. 26</t>
  </si>
  <si>
    <t>МО г. Белев Белевского района</t>
  </si>
  <si>
    <t>Капитальный ремонт канализации жилого дома</t>
  </si>
  <si>
    <t>г. Белев, ул. Рабочая, д. 46, Белевский район</t>
  </si>
  <si>
    <t>г. Белев, ул. Пролетарская, д. 42, д. 44, Белевский район</t>
  </si>
  <si>
    <t>МО Плавский район</t>
  </si>
  <si>
    <t>г. Плавск, ул. Красноармейская, д. 17</t>
  </si>
  <si>
    <t>Ремонт системы водоснабжения</t>
  </si>
  <si>
    <t>г. Плавск, ул. Правды</t>
  </si>
  <si>
    <t>Ремонт детской площадки</t>
  </si>
  <si>
    <t>г. Плавск, пер. Огарева</t>
  </si>
  <si>
    <t>г. Плавск, ул. Парковая, д. 1</t>
  </si>
  <si>
    <t>г. Плавск, ул. Победы, д. 8</t>
  </si>
  <si>
    <t>Плавск, ул. Орлова, д. 2</t>
  </si>
  <si>
    <t>Капитальный ремонт шиферной кровли жилого дома</t>
  </si>
  <si>
    <t>г. Белев, ул. К.Маркса, д. 115</t>
  </si>
  <si>
    <t>Отсыпка щебнем грунтовой дороги</t>
  </si>
  <si>
    <t>д. Рига-Васильевка, г. Новомосковск</t>
  </si>
  <si>
    <t>Ремонт дорожного покрытия</t>
  </si>
  <si>
    <t>п. Ширинский ул. Березовая, г. Новомосковск</t>
  </si>
  <si>
    <t>МО Р.П. Чернь Чернского района</t>
  </si>
  <si>
    <t>п. Чернь, ул. П. Антонова, д. 16</t>
  </si>
  <si>
    <t>п. Чернь, ул. П. Антонова, д.14</t>
  </si>
  <si>
    <t>Отсыпка дороги щебнем</t>
  </si>
  <si>
    <t>н.п. М. Горького, Чернский район</t>
  </si>
  <si>
    <t>п. Спартак, ул. Новая, ул. Молодежная, Чернский район</t>
  </si>
  <si>
    <t>Установка детской площаки</t>
  </si>
  <si>
    <t>п. Спартак, Чернский район</t>
  </si>
  <si>
    <t>р.п. станция Скуратово, ул. Школьная, д. 32, Чернский район</t>
  </si>
  <si>
    <t>МО Кожинское Чернского района</t>
  </si>
  <si>
    <t>с. Ёржино, ул. Центральная, Чернский район</t>
  </si>
  <si>
    <t>п. Чернь, ул. Революционная, д.21</t>
  </si>
  <si>
    <t>МО Кожинскон Чернского района</t>
  </si>
  <si>
    <t>с. Архангельское, ул. Переселенцев, Чернский район</t>
  </si>
  <si>
    <t>п. Чернь, ул. Свободная, д.137, Черский район</t>
  </si>
  <si>
    <t>п. Чернь, ул. Свободная, д.135, Чернский район</t>
  </si>
  <si>
    <t>п. Чернь, ул. Революционная, д.8, Черский район</t>
  </si>
  <si>
    <t>п. Чернь, ул. К.Маркса, д.16, Черский район</t>
  </si>
  <si>
    <t>п. Чернь, ул. П. Антонова, д.18</t>
  </si>
  <si>
    <t>п. Чернь, ул. Свободная, д.133-а, Чернский район</t>
  </si>
  <si>
    <t>Установка ЧРП</t>
  </si>
  <si>
    <t>д. Хитрово, Чернский район</t>
  </si>
  <si>
    <t>26758.11</t>
  </si>
  <si>
    <t>Ремонт водопровода</t>
  </si>
  <si>
    <t>д. Кресты, ул. Юбилейная, Чернский район</t>
  </si>
  <si>
    <t>д. Синегубово, Чернский район</t>
  </si>
  <si>
    <t>п. Степной, ул. Центральная, д.3, Чернский район</t>
  </si>
  <si>
    <t>п. Степной, ул. Центральная, д.4, Чернский район</t>
  </si>
  <si>
    <t>Каптальный ремонт системы водоотведения</t>
  </si>
  <si>
    <t>д. Синегубово 2, ул. 40 лет Победы, Чернски район</t>
  </si>
  <si>
    <t>п. Майский, ул. Заводская, Чернский район</t>
  </si>
  <si>
    <t>д. Кожинка, ул. Лесная, Чернский район</t>
  </si>
  <si>
    <t>МО Полтевское Чернскго района</t>
  </si>
  <si>
    <t>с. Троицкое-Бачурино, Чернский район</t>
  </si>
  <si>
    <t>д. Поповка-1-я, ул. Октябрьская, д.1, Чернский район</t>
  </si>
  <si>
    <t>с. Велье-Никольское, ул. Центральная, д. 2, Чернский район</t>
  </si>
  <si>
    <t>п. Степной, Чернский район</t>
  </si>
  <si>
    <t>МО Камынинское Плавского района</t>
  </si>
  <si>
    <t>д. Ивановское-1, ул. Центральная, Плавский район</t>
  </si>
  <si>
    <t>Отсыпка щебнем дороги к сельскому кладбищу</t>
  </si>
  <si>
    <t>с. Соковнино, Плавский район</t>
  </si>
  <si>
    <t>МО Денисовское Ясногорскго района</t>
  </si>
  <si>
    <t>д. Бураково, ул. Молодежная, Ясногорский район</t>
  </si>
  <si>
    <t>МО Иваньковское Ясногорского района</t>
  </si>
  <si>
    <t>с Климовское, ул. Юбилейная, Ясногорский район</t>
  </si>
  <si>
    <t>д. Григорьевское, ул. Садовая, Ясногорский район</t>
  </si>
  <si>
    <t>с. Богословское, у. Победы, Ясногорский район</t>
  </si>
  <si>
    <t>с. Краино-Убережное Ясногорского райна</t>
  </si>
  <si>
    <t>д. Григорьевское, ул. Молодежная, Ясногорский район</t>
  </si>
  <si>
    <t>п. Есуковский, ул. Лесная, ул. Молодежная</t>
  </si>
  <si>
    <t>МО Ясногорский район</t>
  </si>
  <si>
    <t>Выполнение проектных и изыскательский работ для проведения водоснабжения</t>
  </si>
  <si>
    <t>г. Ясногорск, ул. Ясногорская, Плотская, Дачная, П. Смидовича</t>
  </si>
  <si>
    <t>Отказать. На ПСД не даем</t>
  </si>
  <si>
    <t>МО Воскресенское Дубенского района</t>
  </si>
  <si>
    <t>Капитальный ремонт кровли и фасада жилого дома</t>
  </si>
  <si>
    <t>с. Воскресенское, ул. Дружбы , д. 18, Дубенский район</t>
  </si>
  <si>
    <t>МО Денисовское Ясногорского района</t>
  </si>
  <si>
    <t>с. Денисово, ул. Мира, Ясногорский район</t>
  </si>
  <si>
    <t>МО р.п. Ревякино Ясногорского района</t>
  </si>
  <si>
    <t>Капитальный ремонт мягкой кровли жилого дома</t>
  </si>
  <si>
    <t>п. Ревякино, ул. Советская, д. 20-а, Ясногорский район</t>
  </si>
  <si>
    <t>п. Ревякино, ул. Заводская, д.2/10, Ясногорский район</t>
  </si>
  <si>
    <t>п. Ревякино, ул. Заводская, д.4, Ясногорский район</t>
  </si>
  <si>
    <t>МО Пригородное Плавского района</t>
  </si>
  <si>
    <t>Устройство мини насосной</t>
  </si>
  <si>
    <t>п. Октябрьский, Плавский район</t>
  </si>
  <si>
    <t>д. Александровка, Плавского района</t>
  </si>
  <si>
    <t>п. Октябрьский, ул. Заводская, Плавский район</t>
  </si>
  <si>
    <t>Капитальный ремонт канализационных сетей</t>
  </si>
  <si>
    <t>п. Пригородный, ул. Геническая, д. 19, Чернский район</t>
  </si>
  <si>
    <t>г. п. Белая Гора, д. 1, Плавский район</t>
  </si>
  <si>
    <t>с. Воскресенское, ул. Дружбы, д. 20, Дубенский район</t>
  </si>
  <si>
    <t>с. Воскресенское, ул. Дружбы, д. 15, Дубенский район</t>
  </si>
  <si>
    <t>МО Яблоневское Каменского района</t>
  </si>
  <si>
    <t>Капитальный ремонт переправы через реку Галичка</t>
  </si>
  <si>
    <t>с. Каменское, Каменский район</t>
  </si>
  <si>
    <t>МО Архангельское Каменского района</t>
  </si>
  <si>
    <t>Капитальный ремонт кровли жилых домов</t>
  </si>
  <si>
    <t>с. Архангельское, ул. Тихомирова, д. 25, 27, 29, Каменский район</t>
  </si>
  <si>
    <t>Ремонт кровли Яблоневского центра культуры, досуга и библиотечного обслуживания</t>
  </si>
  <si>
    <t>д. Яблонево, Каменский район</t>
  </si>
  <si>
    <t>МО Славный</t>
  </si>
  <si>
    <t>Возведение мемориального комплекса</t>
  </si>
  <si>
    <t>п. Славный, Арсеньевский район</t>
  </si>
  <si>
    <t>п. Славный,ул. Мира, ул. Молодежная, ул. Школьная, ул. Индустриальная Арсеньевский район</t>
  </si>
  <si>
    <t>п. Славный, ул. Молодежная, д. 1, Арсеньевский район</t>
  </si>
  <si>
    <t>п. Славный, ул. Молодежная, д. 3, Арсеньевский район</t>
  </si>
  <si>
    <t>МО р.п. Агеево Суворовского района</t>
  </si>
  <si>
    <t>п. Агеево, Суворовский район</t>
  </si>
  <si>
    <t>МО Кожуровское Белевского района</t>
  </si>
  <si>
    <t>д. Новая Велична, Белевский район</t>
  </si>
  <si>
    <t>с. Жуково, ул. Горная, пер. Школьный, Белевский район</t>
  </si>
  <si>
    <t>МО Болотское Белевского района</t>
  </si>
  <si>
    <t>д. Богданово, пер. Центральный, д. 2, Белевский район</t>
  </si>
  <si>
    <t>д. Ламоново, Белевский район</t>
  </si>
  <si>
    <t>г. Белев, ул. Советская, ул. 2-я Ершовская</t>
  </si>
  <si>
    <t>Капитальный ремонт кровли, системы водоснабжения, водоотведения, системы отопления жилого дома</t>
  </si>
  <si>
    <t>г.Тула, ул.Мира, д.15-а</t>
  </si>
  <si>
    <t>г.Тула, ул.Смидович, д.6-в</t>
  </si>
  <si>
    <t>Ремонт кровли и системы водоснабжения жилого дома</t>
  </si>
  <si>
    <t>г.Тула, ул.Сойфера, д.39</t>
  </si>
  <si>
    <t>Капитальный ремонт кровли, фасада здания</t>
  </si>
  <si>
    <t>г.Тула, ул.2 проез Металлургов, д.9а</t>
  </si>
  <si>
    <t>Прокладка инженерных коммуникаций по водоотведению</t>
  </si>
  <si>
    <t>г.Тула, ул.Добролюбова</t>
  </si>
  <si>
    <t>Капитальный ремонт кровли и системы водоотведения жилого дома</t>
  </si>
  <si>
    <t>г.Тула, ул.С.Перовской, д.26</t>
  </si>
  <si>
    <t>Капитальный ремонт кровли жилого дома, оборудование детской площадки</t>
  </si>
  <si>
    <t>г.Тула, ул.Бондаренко, д.23</t>
  </si>
  <si>
    <t>капитальный ремонт внутридомовых инженерных сетей(холодное и горячее водоснабжение) и водоотведение жилого дома</t>
  </si>
  <si>
    <t>г.Тула, Красноармейский проспект, д.15</t>
  </si>
  <si>
    <t>Капитальный ремонт кровли жилого дома, водоснабжения, водоотведения, электрооборудования</t>
  </si>
  <si>
    <t>г.Тула, Пролетарский район, ул.Ложевая, д.141</t>
  </si>
  <si>
    <t>Капитальный ремонт системы отопления, отмостка</t>
  </si>
  <si>
    <t>г.Тула, ул.Плеханова, д.140</t>
  </si>
  <si>
    <t>г.Тула, ул.Мира, д.21</t>
  </si>
  <si>
    <t>Капитальный ремонт системы отопления</t>
  </si>
  <si>
    <t>г.Тула, ул.Марата, д.196</t>
  </si>
  <si>
    <t>Установка прибора учета на системе газоснабжения, замена узла управления сис.теплоснабжения, замена трубопровода ввода сис.х.водоснабжения с уст.приборов учета потребляемых энергоресурсов</t>
  </si>
  <si>
    <t>г.Тула, ул.Пузакова, д.72</t>
  </si>
  <si>
    <t>НЕ ДОПУЩЕНО!</t>
  </si>
  <si>
    <t>Приборов учета нет в НБ</t>
  </si>
  <si>
    <t>Ремонт кровли жилого дома, системы водоснабжения, системы водоотведения</t>
  </si>
  <si>
    <t>г.Тула, ул.Д.Ульянова, д.17</t>
  </si>
  <si>
    <t>Капитальный ремонт систем горячего и холодного водоснабжения и водоотведения, межпанельных швов в подъезде №3</t>
  </si>
  <si>
    <t>г.Тула, ул.Арсенальная, д.3., подъезд №3</t>
  </si>
  <si>
    <t>Ремонт системы водоотведения, балконов, утепление стеновых панелей, замена окон в подъездах, ремонт подъездов</t>
  </si>
  <si>
    <t>г.Тула, Центральный район, ул.М.Тореза, д.14</t>
  </si>
  <si>
    <t>прокладка системы водоотведения в частном секторе</t>
  </si>
  <si>
    <t>г.Тула, Центральный район, ул.1-я Хомутовка</t>
  </si>
  <si>
    <t>г.Тула, пер.Шевченко, д.8А</t>
  </si>
  <si>
    <t>Ремонт кровли, ремонт системы водоотведения</t>
  </si>
  <si>
    <t>г.Тула, ул.Лейтейзена, д.12</t>
  </si>
  <si>
    <t>МО Нарышкинское Тепло_огаревского района</t>
  </si>
  <si>
    <t>Ремонт водопровода 1500м</t>
  </si>
  <si>
    <t>Тепло-Огаревский район, с.Нарышкино</t>
  </si>
  <si>
    <t>Тепло-Огаревский район, с.Красногвардеец</t>
  </si>
  <si>
    <t>Обсыпка дороги</t>
  </si>
  <si>
    <t>Тепло-Огаревский район, д.Мосюковка</t>
  </si>
  <si>
    <t>Тепло-Огаревский район, д.Мосюковка, ул.60-лет Октября, д.11</t>
  </si>
  <si>
    <t>Ремонт крыши в многоквартирном жилом доме</t>
  </si>
  <si>
    <t>Тепло-Огаревский район, п.Механизаторов, ул.Олимпийская, д.18</t>
  </si>
  <si>
    <t>Киреевский район, г.Липки, ул.Суворова</t>
  </si>
  <si>
    <t>Киреевский район, г.Липки, ул.Энгельса</t>
  </si>
  <si>
    <t>МО город Киреевск Киреевского района</t>
  </si>
  <si>
    <t>Капитальный ремонт зрительного зала МБУК сельский ДК п.Октябрьский по программе "Народный бюджет-2014"</t>
  </si>
  <si>
    <t>Киреевский район, г.Киреевск, п.Октябрьский</t>
  </si>
  <si>
    <t>Капитальный ремонт автодороги по ул.Малая Садовая г.Киреевска</t>
  </si>
  <si>
    <t>Киреевский район, г.Киреевск, ул.Малая Садовая</t>
  </si>
  <si>
    <t>Капитальный ремонт автодороги</t>
  </si>
  <si>
    <t>Киреевский район, г.Киреевск, ул.Малая Почтовая</t>
  </si>
  <si>
    <t>Капитальный ремонт шиферной кровли многоквартирного дома в п.Октябрьский ул.Ленина, д.16</t>
  </si>
  <si>
    <t>Киреевский район, п.Октябрьский, ул.Ленина, д.16</t>
  </si>
  <si>
    <t>МО пгт.Грицовский Веневского района</t>
  </si>
  <si>
    <t>Веневский район, пгт.Грицовский, ул.Молодежная, д.40</t>
  </si>
  <si>
    <t>Веневский район, пгт.Грицовский, ул.Лесная, д.6</t>
  </si>
  <si>
    <t>Веневский район, пгт.Грицовский</t>
  </si>
  <si>
    <t>МО Шахтерское Узловского района</t>
  </si>
  <si>
    <t>п.Дубовка, ул.Пионерская, д.22</t>
  </si>
  <si>
    <t>МО город Узловая Узловского района</t>
  </si>
  <si>
    <t xml:space="preserve">восстановление уличного освещения </t>
  </si>
  <si>
    <t>г.Узловая, квартал Горняцкий</t>
  </si>
  <si>
    <t>г.Узловая, ул.14 Декабря, д.25</t>
  </si>
  <si>
    <t>МО город Болохово Киреевского района</t>
  </si>
  <si>
    <t>г.Болохово, ул.Горняков, д.7</t>
  </si>
  <si>
    <t>г.Болохово, ул.Привокзальная, д.60</t>
  </si>
  <si>
    <t>г.Болохово, ул.Ленина, д.17</t>
  </si>
  <si>
    <t>замена системы водоотведения жилого дома</t>
  </si>
  <si>
    <t>г.Болохово, пер.Садовый</t>
  </si>
  <si>
    <t>МО Красноярское Киреевского района</t>
  </si>
  <si>
    <t>капитальный ремонт наружных канализационных стетей</t>
  </si>
  <si>
    <t>п.Красный Яр, ул.Комсомольская, Озерная, Новая, Октярьская</t>
  </si>
  <si>
    <t>п.Красный Яр, ул.Советская, д.6-7</t>
  </si>
  <si>
    <t>п.Красный Яр, ул.Комсомольская, д.3</t>
  </si>
  <si>
    <t>п.Серебряные Ключи, ул.Парковая, Лесная</t>
  </si>
  <si>
    <t>капитальный ремонт шиферной кровли дома</t>
  </si>
  <si>
    <t>п.Красный Яр, ул.Советская, д.9</t>
  </si>
  <si>
    <t>п.Красный Яр, ул.Комсомольская, д.5</t>
  </si>
  <si>
    <t>п.Красный Яр, ул.Комсомольская, д.4</t>
  </si>
  <si>
    <t>МО РП Теплое Тепло-Огаревского района</t>
  </si>
  <si>
    <t>ремонт водопровода и кровли</t>
  </si>
  <si>
    <t>п.Теплое, пер.Коммунальный, д.5</t>
  </si>
  <si>
    <t>ремонт дворовой территории многоквартирный домов</t>
  </si>
  <si>
    <t>п.Теплое, пер.Строителей, д.1,2</t>
  </si>
  <si>
    <t>ремонт автомобильной дороги</t>
  </si>
  <si>
    <t>п.Теплое, ул.Весенняя</t>
  </si>
  <si>
    <t>ремонт дворовой территории</t>
  </si>
  <si>
    <t>п.Теплое,ул.Сельхозтехниковская,  д.27</t>
  </si>
  <si>
    <t>ремонт тротуара</t>
  </si>
  <si>
    <t>п.Теплое, ул.Советская</t>
  </si>
  <si>
    <t>п.Теплое, ул.Молодежная</t>
  </si>
  <si>
    <t>п.Теплое, ул.Новодорожная, Садовая</t>
  </si>
  <si>
    <t>п.Теплое, ул.Строителей, д.13</t>
  </si>
  <si>
    <t>МО Вллчье-Дубравское Тепло-Огаревского района</t>
  </si>
  <si>
    <t>ремонт кровли СДК</t>
  </si>
  <si>
    <t>п.Кировский, СДК</t>
  </si>
  <si>
    <t>МО Молочно-Дворское Плавского района</t>
  </si>
  <si>
    <t>ремонт ДК</t>
  </si>
  <si>
    <t>л.Савватеевка</t>
  </si>
  <si>
    <t>п.Молочные Дворы, ул.Зеленая, Пасечная</t>
  </si>
  <si>
    <t>п.Молочные Дворы, ул.Урожайная, д.7</t>
  </si>
  <si>
    <t>п.Молочные Дворы, ул.Юбилейная,д.5</t>
  </si>
  <si>
    <t>п.Молочные Дворы, ул.Восточная,д.1</t>
  </si>
  <si>
    <t>п.Молочные Дворы, ул.Восточная,д.2</t>
  </si>
  <si>
    <t>п.Молочные Дворы, ул.Восточная,д.4</t>
  </si>
  <si>
    <t>п.Молочные Дворы, ул.Садовая,д.1</t>
  </si>
  <si>
    <t>п.Молочные Дворы, ул.Урожайная,д.5</t>
  </si>
  <si>
    <t>отсыпка дороги щебнем</t>
  </si>
  <si>
    <t>с.Селезнево</t>
  </si>
  <si>
    <t>ремонт дороги</t>
  </si>
  <si>
    <t>п.Горбачево, ул.Молодежная</t>
  </si>
  <si>
    <t>ст.Горбачево, д.22-24</t>
  </si>
  <si>
    <t>п.Михайловский, ул.Центральная</t>
  </si>
  <si>
    <t>с.Никольское 1-2</t>
  </si>
  <si>
    <t>п.Горбачево, ул.Школьная, д.16а</t>
  </si>
  <si>
    <t>п.Горбачево, ул.Щкольная, д.16</t>
  </si>
  <si>
    <t>п.Горбачево, ул.Щкольная, д.14</t>
  </si>
  <si>
    <t>п.Советский, ул.Шоссейная, д.3</t>
  </si>
  <si>
    <t>п.Стройка, ул.Дачная, д.1</t>
  </si>
  <si>
    <t>д.Ольхи, ул.Корнеева</t>
  </si>
  <si>
    <t>МО РП  Арсеньево Арсеньевского района</t>
  </si>
  <si>
    <t>капитальный ремонт асфальтового покрытия</t>
  </si>
  <si>
    <t>п.Арсеньево, площадб Арсеньевского ЦКД</t>
  </si>
  <si>
    <t>МО Манаенское Арсеньевского района</t>
  </si>
  <si>
    <t>п.Центральный, ул.Рабочая, д.11</t>
  </si>
  <si>
    <t>не принято, т.к. софинансирование население мнее 15%</t>
  </si>
  <si>
    <t>ремонт участка водопроводной сети</t>
  </si>
  <si>
    <t>д.Песочное</t>
  </si>
  <si>
    <t>МО РП Арсеньево Арсеньевского района</t>
  </si>
  <si>
    <t>капитальный ремонт внутренних систем водоснабжения и канализации</t>
  </si>
  <si>
    <t>п.Арсеньево, ул.Парфенова,д.7</t>
  </si>
  <si>
    <t>п.Арсеньево, ул.Бандикова, д.79</t>
  </si>
  <si>
    <t>п.Арсеньево, ул.Парфенова,д.9</t>
  </si>
  <si>
    <t>п.Арсеньево, ул.Ленина, д.5</t>
  </si>
  <si>
    <t>капитальный ремонт внутренней системы канализации</t>
  </si>
  <si>
    <t>п.Арсеньево, ул.Советская, д.2</t>
  </si>
  <si>
    <t>г.Кимовск, ул.Павлова ,д.9</t>
  </si>
  <si>
    <t>с.Араны</t>
  </si>
  <si>
    <t>с.Кузьменки</t>
  </si>
  <si>
    <t>капитальный ремонт кровли многокартирного дома</t>
  </si>
  <si>
    <t>п.Арсеньево, ул.Парфенова д.13</t>
  </si>
  <si>
    <t>снято, т.к. мало софинансирования населения</t>
  </si>
  <si>
    <t>п.Арсеньево, ул.Парфенова д.1</t>
  </si>
  <si>
    <t>капитальный ремонт внутренних системы водоснабжения   улицы</t>
  </si>
  <si>
    <t>п.Арсеньево, ул.Чернядьева</t>
  </si>
  <si>
    <t>п.Арсеньево, ул.Парфенова д.5</t>
  </si>
  <si>
    <t>МО Астаповское Арсеньевского района</t>
  </si>
  <si>
    <t>детская площадка</t>
  </si>
  <si>
    <t>д.Рахлеево</t>
  </si>
  <si>
    <t>с.Мокрое</t>
  </si>
  <si>
    <t>д.Б.Голубочки</t>
  </si>
  <si>
    <t>гидродинамическая промывка канализационных сетей</t>
  </si>
  <si>
    <t>п.Октябрьский</t>
  </si>
  <si>
    <t>ощебенение участка дороги</t>
  </si>
  <si>
    <t>д.Хлопово</t>
  </si>
  <si>
    <t>п.Рассвет,д.61</t>
  </si>
  <si>
    <t>с.Зайцево, д.10</t>
  </si>
  <si>
    <t>ремонт дороги общего пользования</t>
  </si>
  <si>
    <t>д.Малахово</t>
  </si>
  <si>
    <t>капитальный ремонт фасада, полов в подъезде, чердачного помещения дома</t>
  </si>
  <si>
    <t>п.Новый, ул.Индустриальная, д.1</t>
  </si>
  <si>
    <t>капитальный ремонт шиферной кровли и фасада дома</t>
  </si>
  <si>
    <t>п.Новый, ул.Индустриальная, д.3</t>
  </si>
  <si>
    <t>капитальный ремонт фасада и отмостки многоквартирного дома</t>
  </si>
  <si>
    <t>п.Новый, ул.Индустриальная, д.6</t>
  </si>
  <si>
    <t>капитальный ремонт фасада  многоквартирного дома</t>
  </si>
  <si>
    <t>п.Новый, ул.Индустриальная, д.4</t>
  </si>
  <si>
    <t>капитальный ремонт шиферной кровли, ремонт и утепление межпанельных швов дома</t>
  </si>
  <si>
    <t>п.Иншинский, д.2</t>
  </si>
  <si>
    <t>капитальный ремонт мягкой кровли жилого дома</t>
  </si>
  <si>
    <t>п.Иншинский, д.16</t>
  </si>
  <si>
    <t>п.Иншинский, д.7</t>
  </si>
  <si>
    <t>г.Ясногорск</t>
  </si>
  <si>
    <t>ремонт дорожного покрытия территории памятника погибшим ясногорцам</t>
  </si>
  <si>
    <t>ул.Горького,сквер</t>
  </si>
  <si>
    <t>ул.Машиностроителей, д.6</t>
  </si>
  <si>
    <t>капитальный ремонт шиферной кровли жилого дома</t>
  </si>
  <si>
    <t>ул.Д.Щербина,д.6</t>
  </si>
  <si>
    <t>г.Тула</t>
  </si>
  <si>
    <t>ремонт кровли дома,ремонт системы водоотведения, водоснабжения,отопления</t>
  </si>
  <si>
    <t>ул.Мира,д.27</t>
  </si>
  <si>
    <t>ул.М.Жукова,д.4</t>
  </si>
  <si>
    <t>капитальный ремонт системы водоотведения жилого дома</t>
  </si>
  <si>
    <t>ул.Тульского рабочего полка,д.102-а</t>
  </si>
  <si>
    <t>ремонт кровли дома,ремонт системы водоотведения</t>
  </si>
  <si>
    <t>ул.Л.Толстого,д.115</t>
  </si>
  <si>
    <t>установка детской площадки,ее обустройство</t>
  </si>
  <si>
    <t>п.Михалково,ул.Яснополянская</t>
  </si>
  <si>
    <t>п.Косая гора,ул.Генерала Горшкова,д.20</t>
  </si>
  <si>
    <t>капитальный ремонт кровли,системы холодного водоснабжения,системы центрального отопления,благоустройство придомовой территории</t>
  </si>
  <si>
    <t>ул.Оружейная,д.25</t>
  </si>
  <si>
    <t>капитальный ресонт кровли,системы холодного водоснабжения,системы центрального отопления</t>
  </si>
  <si>
    <t>ул.Одоевское шоссе,д.34</t>
  </si>
  <si>
    <t>капитальный ремонт системы холодного водоснабжения,водоотведения жилого дома</t>
  </si>
  <si>
    <t>п.Косая гора,ул.М. Горкого,д.28а</t>
  </si>
  <si>
    <t>строительство уличной сети освещения</t>
  </si>
  <si>
    <t>ул.Верхняя Волоховская</t>
  </si>
  <si>
    <t>капитальный ремонт системы холодного водоснабжения с оборудованием узла учета</t>
  </si>
  <si>
    <t>ул.Макаренко,д.13</t>
  </si>
  <si>
    <t>капитальный ремонт системы водоснабжения,водоотведения,отопления</t>
  </si>
  <si>
    <t>Парашютный проезд,д.38а</t>
  </si>
  <si>
    <t>капитальный ремонт системы  холодного водоснабжения,системы водоотведения</t>
  </si>
  <si>
    <t>ул.Прокудина,д.6</t>
  </si>
  <si>
    <t>ул.Седова,д.29а</t>
  </si>
  <si>
    <t>капитальный ремонт фасада</t>
  </si>
  <si>
    <t>п.Косая гора,ул.М.Горького,д.38а</t>
  </si>
  <si>
    <t>ремонт кровли,системы холодного водоснабжения,отопления</t>
  </si>
  <si>
    <t>ул.Седова,д.25а</t>
  </si>
  <si>
    <t>ремонт межпанельных швов,утепление стеновых панелей 26 квартир</t>
  </si>
  <si>
    <t>ул.Макаренко,д.15,кор.4</t>
  </si>
  <si>
    <t>ремонт кровли,межпанельных швов</t>
  </si>
  <si>
    <t>7 Полюсный проезд,д.16</t>
  </si>
  <si>
    <t>г.Плавск ул. Мичурина д.15а</t>
  </si>
  <si>
    <t>г.Плавск ул. Мичурина д.27а</t>
  </si>
  <si>
    <t>г.Плавск ул.Орлова д.6</t>
  </si>
  <si>
    <t>г.Плавск ул.Победы д.30</t>
  </si>
  <si>
    <t>г.Плавск ул.Парковая д.3</t>
  </si>
  <si>
    <t>г.Плавск ул.Парковая д.7</t>
  </si>
  <si>
    <t>ремонт кровли дома и межпанельных швов</t>
  </si>
  <si>
    <t>г.Плавск ул.Победы д.42</t>
  </si>
  <si>
    <t>г.Плавск п.Белая Гора д.20</t>
  </si>
  <si>
    <t>ремонт системы отопления</t>
  </si>
  <si>
    <t>г.Плавск ул.Октябрьская д.8/2</t>
  </si>
  <si>
    <t>замена системы электроснабжения,ремонт отмостка вокруг дома</t>
  </si>
  <si>
    <t>г.Плавск ул.Октябрьская д.3</t>
  </si>
  <si>
    <t>ремонт крыши дома</t>
  </si>
  <si>
    <t>г.Плавск ул.Победы д.28</t>
  </si>
  <si>
    <t>г.Плавск ул.Коммунаров д.79</t>
  </si>
  <si>
    <t>г.Плавск ул.Октябрьская д.6</t>
  </si>
  <si>
    <t>г.Плавск ул.Октябрьская д.54</t>
  </si>
  <si>
    <t>г.Плавск ул.октябрьская д.48</t>
  </si>
  <si>
    <t>р.п. Чернь</t>
  </si>
  <si>
    <t>ремонт дворовой территории,проезда и дворовой территории дома</t>
  </si>
  <si>
    <t>ул.Революции,д.6</t>
  </si>
  <si>
    <t>Теляковское Ясногорского района</t>
  </si>
  <si>
    <t>замена колодцев</t>
  </si>
  <si>
    <t>в. Санталовский</t>
  </si>
  <si>
    <t>замена ветхих водопроводных сетей</t>
  </si>
  <si>
    <t>п.Спицинский, ул.Вишневая,д. №1-16</t>
  </si>
  <si>
    <t xml:space="preserve">ремонт дорожного полотна </t>
  </si>
  <si>
    <t>ул.Васькинская</t>
  </si>
  <si>
    <t>МО Ивановское Курскинского района</t>
  </si>
  <si>
    <t>ремонт автомобильной дороги общего пользования местного значения</t>
  </si>
  <si>
    <t>д.Шаховское,ул.Молодежная</t>
  </si>
  <si>
    <t>МО Южно-Одевское Одоевского района</t>
  </si>
  <si>
    <t>ремонт Дома культуры,ремонт кровли,замена окон,ремонт отмостки и запасного выхода Стрелецкого КДЦ</t>
  </si>
  <si>
    <t>п.Стрелецкий</t>
  </si>
  <si>
    <t>заявка снята</t>
  </si>
  <si>
    <t>МО Самарское Куркинское района</t>
  </si>
  <si>
    <t>капитальный ремонт устройставо наружной канализации с канализационным  приемником</t>
  </si>
  <si>
    <t>п.Самарский,ул.Гурово ,д.5,6</t>
  </si>
  <si>
    <t>МО Курскинский район</t>
  </si>
  <si>
    <t>строительство автодороги ул.Садовая</t>
  </si>
  <si>
    <t>р.п. Куркино,ул.Садовая</t>
  </si>
  <si>
    <t>МО Одоевский район</t>
  </si>
  <si>
    <t>ремонт тротуаров по ул.К.Маркса</t>
  </si>
  <si>
    <t>п.Одоев</t>
  </si>
  <si>
    <t>МО Восточно-Одоевское Одоевского района</t>
  </si>
  <si>
    <t>ул.Черемушки с.Рылево</t>
  </si>
  <si>
    <t>МО Северо-Одоевское Одоевского района</t>
  </si>
  <si>
    <t>с.Апухтино от д.№29 по ул.Центральная до с.Красное</t>
  </si>
  <si>
    <t>капитальный ремонт кровли и реконструкция дренажной системы канализации жилого дома</t>
  </si>
  <si>
    <t>пос. Молодежный,у л.Карбышева,д.4</t>
  </si>
  <si>
    <t>ремонт крыши</t>
  </si>
  <si>
    <t>пос. Молодежный,ул.Центральная,д.7</t>
  </si>
  <si>
    <t>пос.Молодежный, ул. Центральная, д.6</t>
  </si>
  <si>
    <t>пос.Молодежный, ул. Центральная, д.5</t>
  </si>
  <si>
    <t>Мо Федоровское Ленинского района</t>
  </si>
  <si>
    <t>реконструкция станции очистки воды в с.Алешня</t>
  </si>
  <si>
    <t>с.Алешня</t>
  </si>
  <si>
    <t>МО Федоровское Ленинского района</t>
  </si>
  <si>
    <t>с.Барыково</t>
  </si>
  <si>
    <t>замена существующей водонапорной башни на ЧРП</t>
  </si>
  <si>
    <t>д.Сторожевое</t>
  </si>
  <si>
    <t>прокладка водопровода</t>
  </si>
  <si>
    <t>п.Рождественский,ул.Октябрьская</t>
  </si>
  <si>
    <t>п.Рождественский,ул.Федорова,д.№17</t>
  </si>
  <si>
    <t>устройство покрытия автомобильных дорог</t>
  </si>
  <si>
    <t>ул.Луговаяя и ул.Полевая,с. Архангельское</t>
  </si>
  <si>
    <t>пос. ВНИИКОП,д.№4</t>
  </si>
  <si>
    <t>строительство водонапорной башни</t>
  </si>
  <si>
    <t>п.Барсуки,ул.Высокая</t>
  </si>
  <si>
    <t>ремонт системы водоснабжения,водоотведения и отопления ДК</t>
  </si>
  <si>
    <t>с.Хрущево,ул.Шкляра</t>
  </si>
  <si>
    <t>работы по наружной отделке ДК</t>
  </si>
  <si>
    <t>ремонт пола в ДК</t>
  </si>
  <si>
    <t>капитальный ремонт кровли в ДК</t>
  </si>
  <si>
    <t>капитальный ремонт внутренних стен и перегородок в ДК</t>
  </si>
  <si>
    <t>раработы по замене оконных блоков ДК</t>
  </si>
  <si>
    <t>работы по внутренней отделке ДК</t>
  </si>
  <si>
    <t>работы по благоустройству территории ДК</t>
  </si>
  <si>
    <t>ремонт памятника воинам погибшим в годы Великой Отечественной войны 1941-1945гг.</t>
  </si>
  <si>
    <t>д.Барсуки,ул.Октябрьская</t>
  </si>
  <si>
    <t>замена водопроводной сети в н.п. Варварино</t>
  </si>
  <si>
    <t>с.Варварино</t>
  </si>
  <si>
    <t>МО Манаевское Арсеньевского района</t>
  </si>
  <si>
    <t>с.Манаенки</t>
  </si>
  <si>
    <t>замена водопроводной сети в н.п. Меркулово</t>
  </si>
  <si>
    <t>с.Меркулово</t>
  </si>
  <si>
    <t>МО р.п. Арсеньево Арсеньевского района</t>
  </si>
  <si>
    <t>капитальный ремонт врнутренней системы водоснабжения</t>
  </si>
  <si>
    <t>п.Ареньево</t>
  </si>
  <si>
    <t>Боброво,ул.Школьная</t>
  </si>
  <si>
    <t>ремонт асфальвого покрытия придомовой территории жилого дома №20</t>
  </si>
  <si>
    <t>п.Арсеньево,ул.Хорева,д.20</t>
  </si>
  <si>
    <t>п.Арсеньево,ул.Папанина,д.9</t>
  </si>
  <si>
    <t>п.Арсеньево,ул.Бандикова,д.57</t>
  </si>
  <si>
    <t>п.Арсеньево,ул.Хорева,д.18</t>
  </si>
  <si>
    <t>п.Арсеньево, ул.Хорева д.20</t>
  </si>
  <si>
    <t>п.Арсеньево,ул.Хорева д.37</t>
  </si>
  <si>
    <t>устройство уличного освещения</t>
  </si>
  <si>
    <t>п.Арсеньево,ул.Парковая</t>
  </si>
  <si>
    <t>МО г. Чекалин Суворовского района</t>
  </si>
  <si>
    <t>г. Чекалин, ул. Чекалина, д. 23, Суворовский район</t>
  </si>
  <si>
    <t>г. Чекалин, ул. Калужская, д. 28, Суворовский район</t>
  </si>
  <si>
    <t>г. Чекалин, ул. Калужская, д. 39, Суворовский район</t>
  </si>
  <si>
    <t>г. Чекалин, ул. Калужская, д. 39-а, Суворовский район</t>
  </si>
  <si>
    <t>Установка  мемориального комплекса</t>
  </si>
  <si>
    <t>п. Новопетровский, Каменский район</t>
  </si>
  <si>
    <t>Укрепление переправы через речку Галица</t>
  </si>
  <si>
    <t>д. Заречье, Каменский район</t>
  </si>
  <si>
    <t>с. Ситово, ул. Садовая, Каменский район</t>
  </si>
  <si>
    <t>с. Кадное, Каменский район</t>
  </si>
  <si>
    <t>МО Озеренское Веневского района</t>
  </si>
  <si>
    <t>Отсыпка дороги щебнем, ремонт моста через речку Веневка</t>
  </si>
  <si>
    <t>слобода Озеренская, Веневски район</t>
  </si>
  <si>
    <t>Установка системы водоотведения</t>
  </si>
  <si>
    <t>д. Островки, ул. Дружбы, д. 13, ул. Клубная, д. 4, Веневский район</t>
  </si>
  <si>
    <t>д. Островки, ул. Садовая, ул. Дружбы, Веневский район</t>
  </si>
  <si>
    <t>Капитальный ремонт влдопровода</t>
  </si>
  <si>
    <t>с. Прудищи, ул. Луговая, Веневский район</t>
  </si>
  <si>
    <t>с. Гати, Веневский район</t>
  </si>
  <si>
    <t>с. Козловка, ул. Новая, ул. Школьная, ул. Центральная, ул. Луговая, ул. Липовая</t>
  </si>
  <si>
    <t>МО Гурьевское Веневского района</t>
  </si>
  <si>
    <t>п. Рассвет, Веневский район</t>
  </si>
  <si>
    <t>п. Метростроевский, ул. Почтовая, д. 6, Веневский район</t>
  </si>
  <si>
    <t>с. Васильевское, Веневский район</t>
  </si>
  <si>
    <t>п. Метростроевский, ул. Садовая, д. 9, Веневский район</t>
  </si>
  <si>
    <t>Капитальный ремонт  сетей теплоснабжения</t>
  </si>
  <si>
    <t>п. Бородинский, ул. Пионерская, д. 18, Киреевский район</t>
  </si>
  <si>
    <t>р.п. Первомайский Щекинского района</t>
  </si>
  <si>
    <t>п. Первомайский, ул. Солнечная, Щекинский район</t>
  </si>
  <si>
    <t>МО Костомаровское Щекинского района</t>
  </si>
  <si>
    <t>п. Майский, Щекинский район</t>
  </si>
  <si>
    <t>п. Нагорный, Щекинский район</t>
  </si>
  <si>
    <t>МО Ломинцевское Щекинского района</t>
  </si>
  <si>
    <t>п. Социалистический, ул. Космонавтов, дома 11-18, Щекинский район</t>
  </si>
  <si>
    <t>д. Панарино, Щекинский район</t>
  </si>
  <si>
    <t>д. Подиваньково, Щекинский район</t>
  </si>
  <si>
    <t>д. Шевелевка, Щекинский район</t>
  </si>
  <si>
    <t>МО г. Советск Щекинского района</t>
  </si>
  <si>
    <t>г. Советск, ул.Энергетиков, д. 1-в, ул. Октябрьская, д. 5, 12,14, ул. Энергетиков, д.1, Щекинский район</t>
  </si>
  <si>
    <t>г. Советск, площадь Советов, д.4, Щекинский район</t>
  </si>
  <si>
    <t>г. Советск, Октябрьский переулок, д.11, Щекинский район</t>
  </si>
  <si>
    <t>Капитальный ремонт системы водоснабжения и отопления</t>
  </si>
  <si>
    <t>г. Советск, ул. Октябрьская, д. 7, Щекинский район</t>
  </si>
  <si>
    <t>Капитальный ремонт сисемы канализации, замена насосов и ремонт электрики на арезианской скважине № 1</t>
  </si>
  <si>
    <t>г. Советск, ул. Парковая, д. 16-а, 18-а, 20-а, 22-а, Щекинский район</t>
  </si>
  <si>
    <t>Ремонт тротуаров</t>
  </si>
  <si>
    <t>г. Советск, ул. Энергетиков, Щекинский район</t>
  </si>
  <si>
    <t>МО Лазаревское Щекинский район</t>
  </si>
  <si>
    <t>п. Лазарево, ул. Тульская, д. 3</t>
  </si>
  <si>
    <t>Отказать. Нет 15% от жителей</t>
  </si>
  <si>
    <t>с. Карамышево, ул. Строителей, д.9, Щекинский район</t>
  </si>
  <si>
    <t>д. Ломовка, Щекинский район</t>
  </si>
  <si>
    <t>п. Центральный, Щекинский район</t>
  </si>
  <si>
    <t>с Карамышево, ул. Центральная, д. 3</t>
  </si>
  <si>
    <t>п. Лазарево, ул. Тульская, д. 7</t>
  </si>
  <si>
    <t>п. Лазарево, ул. Тульская, д. 5</t>
  </si>
  <si>
    <t>п. Буревестник, Арсеньевский район</t>
  </si>
  <si>
    <t>Благоустройство и ремонт памятника "Скорбящая мать"</t>
  </si>
  <si>
    <t>п. Иста, Арсеньевский район</t>
  </si>
  <si>
    <t>с. Сорочинка, ул. Волковская, Плавский район</t>
  </si>
  <si>
    <t>с. Сорочинка, ул. Молодежная, Плавский район</t>
  </si>
  <si>
    <t>с. Сорочинка, ул. Слободская, Плавский район</t>
  </si>
  <si>
    <t>с. Сорочинка, ул. Заречная, Плавский район</t>
  </si>
  <si>
    <t>с. Камынино, ул. Парковая, Плавский район</t>
  </si>
  <si>
    <t>с. Камынино, ул. Школьная, Плавский район</t>
  </si>
  <si>
    <t>с. Сорочинка, Плавский район</t>
  </si>
  <si>
    <t>с. Сорочинка, ул. Леоновская, Плавский район</t>
  </si>
  <si>
    <t>с. Камынино, Плавский район</t>
  </si>
  <si>
    <t>Опиловка деревьев, благоустройство сельского кладбища</t>
  </si>
  <si>
    <t>Капитальный ремонт кровли МКУ "Мещерский дом культуры"</t>
  </si>
  <si>
    <t>с. Мещерино, ул. Центральная, д.18, Плавский район</t>
  </si>
  <si>
    <t>МО г. Суворов Суворовского района</t>
  </si>
  <si>
    <t>г. Суворов, пр. Мира, д. 5</t>
  </si>
  <si>
    <t>МО г. Венев Веневского райоа</t>
  </si>
  <si>
    <t>г. Венев, микрорайон Южный, д. 1-а</t>
  </si>
  <si>
    <t>МО г. Щекино Щекинского района</t>
  </si>
  <si>
    <t>Благоустройство территории мемориального комплекса</t>
  </si>
  <si>
    <t>г. Щекино, ул Ленина, сквер 40-летия Щекино</t>
  </si>
  <si>
    <t>Реконструкция парка</t>
  </si>
  <si>
    <t>г. Щекино, МБУК "Городской ДК"</t>
  </si>
  <si>
    <t>Благоустройство зоны отдыха</t>
  </si>
  <si>
    <t>Ремонт придовомой территории и фасада жилого дома</t>
  </si>
  <si>
    <t>г. Щекино, ул. Заводская, д. 3</t>
  </si>
  <si>
    <t>МО Щекинский район</t>
  </si>
  <si>
    <t>Устройство детского автогородка</t>
  </si>
  <si>
    <t>Установка "Скейт-парка"</t>
  </si>
  <si>
    <t>г. Щекино, ул. Мира</t>
  </si>
  <si>
    <t>Ремонт фасада здания МБУК "Городской ДК"</t>
  </si>
  <si>
    <t>г. Щекино, ул. Ленина, д. 15</t>
  </si>
  <si>
    <t>Реконструкция площади им. Ленина</t>
  </si>
  <si>
    <t>г. Щекина, пл. Ленина</t>
  </si>
  <si>
    <t>Реконструкция здания детской юношеской спортивной школы № 1</t>
  </si>
  <si>
    <t>г. Щекино, ул. Шахтерская, д. 32</t>
  </si>
  <si>
    <t>р.п. Плеханово Ленинского района</t>
  </si>
  <si>
    <t>Капитальный ремонт системы водоотведения, системы водоснабжения, системы отопления</t>
  </si>
  <si>
    <t>Ленинский район, п. Плеханово, ул. Заводская, д. 10</t>
  </si>
  <si>
    <t>Капитальный ремонт системы водоотведения</t>
  </si>
  <si>
    <t>Ленинский район, п. Плеханово, ул. Заводская, д.6</t>
  </si>
  <si>
    <t>Ремонт бетонной отмостки дома, капитальный ремонт системы водоснабжения в подвале дома</t>
  </si>
  <si>
    <t>Ленинский район, п. Плеханово, ул. Заводская, д. 5-А</t>
  </si>
  <si>
    <t>Капитальный ремонт систем водоотведения, ремонт отмостки</t>
  </si>
  <si>
    <t>Ленинский район, п. Плеханово, ул. Заводская, д. 14</t>
  </si>
  <si>
    <t>Капитальный ремонт системы водоотведения, кровли, козырьков</t>
  </si>
  <si>
    <t>Ленинский район, п. Плеханово, ул. Заводская, д. 21</t>
  </si>
  <si>
    <t>Ремонт дорожного покрытия на п. Плеханово, ул. Некрасова, асфальто-бетонное покрытие</t>
  </si>
  <si>
    <t>Ленинский район, п. Плаханово, ул. Калинина</t>
  </si>
  <si>
    <t>Капитальный ремонт систем водоснабжения и водоотведения, межпанельных швов, ремонт отмостки</t>
  </si>
  <si>
    <t>Ленинский район, п. Плеханово, ул. Заводская, д. 8</t>
  </si>
  <si>
    <t>Капитальный ремонт кровли жилого дома, капитальный ремонт водоотведения, балконов, подъездов</t>
  </si>
  <si>
    <t>Ленинский район, п. Плеханово, ул. Заводская, д. 3</t>
  </si>
  <si>
    <t>Ильинское  Ленинского района</t>
  </si>
  <si>
    <t>Ремонт дороги по ул. Солнечная п. Ильинка</t>
  </si>
  <si>
    <t>Ленинский район, п. Ильинка, ул. Солнечная</t>
  </si>
  <si>
    <t>Ремонт дороги по ул. Дачной п. Ильинка</t>
  </si>
  <si>
    <t>Ленинский район, п. Ильинка, ул. Дачная</t>
  </si>
  <si>
    <t>Ремонт дороги по ул. Лесная, п. Ильинка</t>
  </si>
  <si>
    <t>Ленинский район, п. Ильинка, ул. Лесная</t>
  </si>
  <si>
    <t>Ремонт дороги по ул. Садовой, п. ильинка</t>
  </si>
  <si>
    <t>Ленинский район, п. Ильинка, ул. Садовая</t>
  </si>
  <si>
    <t>Строительство водопроводной сети к жилым домам д. Тихвинка</t>
  </si>
  <si>
    <t>Ленинский район, д. Тихвинка, дома № 1,12,13,58,59/1,59/2,60/1,60/2,60/3,61/1,61/2,61/3,61/4</t>
  </si>
  <si>
    <t>Ремонт  дороги по ул. Строителей п. Ильинка</t>
  </si>
  <si>
    <t>Ленинский район, п. Ильинка, ул. Строителей</t>
  </si>
  <si>
    <t>р.п. Ленинский Ленинского района</t>
  </si>
  <si>
    <t>Капитальный ремонт отмостки, электроснабжения, козырьков, канализации, цоколя, ХВС, подъездов, обустройство детской площадки</t>
  </si>
  <si>
    <t>п. Ленинский, пер. Советский, д. 9</t>
  </si>
  <si>
    <t>Капитальный ремонт канализации, водоснабжения, отопления</t>
  </si>
  <si>
    <t>п. Ленинский, ул. Гагарина, д. 28</t>
  </si>
  <si>
    <t>Капитальный ремонт отопления, отмостки, фасада</t>
  </si>
  <si>
    <t>п. Барсуки, ул. Пролетарская, д. 10</t>
  </si>
  <si>
    <t>п. Ленинский, ул. Механизаторов, д. 18</t>
  </si>
  <si>
    <t>Капитальный ремонт подъездов с заменой оконных блоков на ПВХ, отмостки, элктропроводки</t>
  </si>
  <si>
    <t>п. Барсуки, ул. Дзержинского, д. 3</t>
  </si>
  <si>
    <t>Капитальнай ремонт кровли жилого дома, капитальный ремонт подъездов</t>
  </si>
  <si>
    <t>п. Ленинский, ул. Борисова, д. 2</t>
  </si>
  <si>
    <t>Обустройство пешеходного тротуара</t>
  </si>
  <si>
    <t>п. Ленинский, ул. Центральная</t>
  </si>
  <si>
    <t>Капитальный ремонт шиферной кровли на сталь, капитальный ремонт отмостки, капитальный ремонт системы теплоснабжения, капитальный ремонт цоколя</t>
  </si>
  <si>
    <t>п. Ленинский, пер. Советский, д. 3</t>
  </si>
  <si>
    <t>Ремонт дорожного покрчтия, п. Плеханово, ул. Горская, щебенение</t>
  </si>
  <si>
    <t>Ленинский район, п. Плеханово, ул. Горская</t>
  </si>
  <si>
    <t xml:space="preserve">Ремонт дорожного покрчтия п. Плеханово, ул. Октябрьская, асфальто-бетонное покрытие </t>
  </si>
  <si>
    <t>Ленинский район, п. Плеханово, ул. Октябрьская</t>
  </si>
  <si>
    <t>Ленинский район, п. Плеханово, ул. Заводская, д. 2</t>
  </si>
  <si>
    <t>Капитальный ремонт системы водоотведения, системы горячего водоснабжения, система отопления</t>
  </si>
  <si>
    <t>Ленинский район, п. Плеханово, ул. Заводская, д. 12</t>
  </si>
  <si>
    <t>Капитальный ремонт подъездов многоквартирно дома</t>
  </si>
  <si>
    <t>Ленинский район, п. Плеханово, ул. Заводская, д. 23</t>
  </si>
  <si>
    <t>Капитальный ремонт систем водоснабжения и водоотведения, ремонт подъездов</t>
  </si>
  <si>
    <t>Ленинский район, п. Плеханово, ул. Заводская, д. 5</t>
  </si>
  <si>
    <t>Ленинский район, п. Плеханово, ул. Заводская, д. 1</t>
  </si>
  <si>
    <t>Шатское Ленинского района</t>
  </si>
  <si>
    <t>Ремонт автомобильной дороги общего пользования местного значения через д. Марьино (участток от дома № 86 до автодороги Марьино-Шатск)</t>
  </si>
  <si>
    <t>Ленинский район, д. Марьино</t>
  </si>
  <si>
    <t>Ремонт автомобильной дороги общего пользования местного значения через д. Марьино, (участок от автодороги Тула - Шатск до дома  № 86</t>
  </si>
  <si>
    <t>.Ремонт системы водоснабжения, строительство колодца</t>
  </si>
  <si>
    <t>Ленинский район, д. Морозовка</t>
  </si>
  <si>
    <t>Ленинский район, п. Присады</t>
  </si>
  <si>
    <t>Ленинский район, с. Частое</t>
  </si>
  <si>
    <t>Строительство колодца</t>
  </si>
  <si>
    <t>Ленинский район, д. Балабаевка</t>
  </si>
  <si>
    <t>Строительство двух колодцев</t>
  </si>
  <si>
    <t>Ленинский район, д. Георгиевское</t>
  </si>
  <si>
    <t>Хрущевское Ленинского района</t>
  </si>
  <si>
    <t>Ленинский район, д. Барсуки, ул. Октябрьская</t>
  </si>
  <si>
    <t>Работы по строительству ограждения территории школы</t>
  </si>
  <si>
    <t>Ленинский район, с. Хрущево, ул. Центральная</t>
  </si>
  <si>
    <t>Ленинский район, с. Хрущево, ул. Садовая</t>
  </si>
  <si>
    <t>Ленинский район, д. Барсуки, ул. Солнечная</t>
  </si>
  <si>
    <t>Ленинский район, с. Хрущева, ул. Жигаловка</t>
  </si>
  <si>
    <t>Ленинский район, с. Хрущево, ул. Советская</t>
  </si>
  <si>
    <t>Ленинский район, с. Хрущево, ул. Совхозная</t>
  </si>
  <si>
    <t>Работы по строительству и благоустройству открытой универсальной площадки для отдыха и спорта</t>
  </si>
  <si>
    <t>Ремонт автомобильной дороги местного значения общего пользования</t>
  </si>
  <si>
    <t>Ленинский район, д. Барсуки, ул. Прудная</t>
  </si>
  <si>
    <t>Ленинский район, д. Барсуки, ул. Горская</t>
  </si>
  <si>
    <t>Работы по строительству школьной спортивной площадки</t>
  </si>
  <si>
    <t>Ленинский район, с. Хрущево, ул. Полевая</t>
  </si>
  <si>
    <t>Ленинский район, д. Барсуки, ул. Кирова</t>
  </si>
  <si>
    <t>Ленинский район, с. Хрущево, ул. Совхозная, д. 17</t>
  </si>
  <si>
    <t>Ленинский район, с. Хрущево, ул. Совхозная, д. 27</t>
  </si>
  <si>
    <t>Ленинский район, с. Хрущево, ул. Совхозная, д. 26</t>
  </si>
  <si>
    <t>Ленинский район, с. Хрущево, ул. Совхозная, д. 24</t>
  </si>
  <si>
    <t>Ленинский район, с. Хрущево, ул. Совхозная, д. 23</t>
  </si>
  <si>
    <t>Ленинский район, с. Хрущево, ул. Совхозная, д. 13</t>
  </si>
  <si>
    <t>Ленинский район, с. Хрущево, ул. Совхозная, д. 16</t>
  </si>
  <si>
    <t>Ленинский район, с. Хрущево, ул. Совхозная, д. 30</t>
  </si>
  <si>
    <t>Ленинский район, с. Хрущево, ул. Совхозная, д. 29</t>
  </si>
  <si>
    <t>Ленинский район, с. Хрущево, ул. Совхозная, д. 28</t>
  </si>
  <si>
    <t>Благоустройство площади ДК им. В.С. Бондаря города Алексина Алексинского района</t>
  </si>
  <si>
    <t>г. Алексин, площадь ДК им. С.С. Бондаря</t>
  </si>
  <si>
    <t>Благоустройство мемориального комплекса на площади Победы города Алексина Алексинского района (ремонт асфальтового покрытия)</t>
  </si>
  <si>
    <t>г. Алексин, пл. Победы</t>
  </si>
  <si>
    <t>заявка не приянята</t>
  </si>
  <si>
    <t>МО Ефремовский район</t>
  </si>
  <si>
    <t>Капитальный ремонт внутридомовых инженерных сетей</t>
  </si>
  <si>
    <t>г.Ефремов, ул.Дружбы, д.3</t>
  </si>
  <si>
    <t>г.Ефремов, ул.Тульское шоссе, д.20</t>
  </si>
  <si>
    <t>Капитальный фасада жилого дома</t>
  </si>
  <si>
    <t>г.Ефремов, ул.Лермонтова, д.34</t>
  </si>
  <si>
    <t>г.Ефремов, ул.Комсомольская, д.81</t>
  </si>
  <si>
    <t>г.Ефремов, ул.Дружбы, д.31</t>
  </si>
  <si>
    <t>г.Ефремов, ул.Химиков, д.6</t>
  </si>
  <si>
    <t>г.Ефремов, ул.Дружбы, д.29</t>
  </si>
  <si>
    <t>г.Ефремов, ул.Шлихтера, д.1</t>
  </si>
  <si>
    <t>г.Ефремов, ул.Дружбы, д.13</t>
  </si>
  <si>
    <t>ремонт кровли многоквартирного дома</t>
  </si>
  <si>
    <t>г.Узловая, ул.Трегубова, д.34</t>
  </si>
  <si>
    <t>капитальный ремонт шиферной кровли</t>
  </si>
  <si>
    <t>г.Узловая, ул.Энгельса, д.14а</t>
  </si>
  <si>
    <t xml:space="preserve">роллердром </t>
  </si>
  <si>
    <t>г.Узловая, ул.7 Съезд Советов, д.4</t>
  </si>
  <si>
    <t>г.Узловая, ул.Беклемищева, д.28</t>
  </si>
  <si>
    <t>замена дворового асфальтового покрытия</t>
  </si>
  <si>
    <t>г.Узловая, ул.Гагарина, д.39</t>
  </si>
  <si>
    <t>МО Яснополянское Щекинского района</t>
  </si>
  <si>
    <t>капитальный ремонт фасада жилого дома</t>
  </si>
  <si>
    <t>Щекинский район, п.Головеньковский, ул.Шахтерская, д.14</t>
  </si>
  <si>
    <t>Щекинский район, п.Головеньковский, ул.Шахтерская, д.22</t>
  </si>
  <si>
    <t>нет софинансированияжителей</t>
  </si>
  <si>
    <t>Щекинский район, п.Головеньковский, ул.Шахтерская, д.11</t>
  </si>
  <si>
    <t>устройство дороги в щебне</t>
  </si>
  <si>
    <t>Щекинский район, п.Майский</t>
  </si>
  <si>
    <t>отсыпка в щебне автомобильной дороги в с.Головеньки</t>
  </si>
  <si>
    <t>Щекинский район, с.Головеньки</t>
  </si>
  <si>
    <t>устройство асфальтового покрытия дороги</t>
  </si>
  <si>
    <t>Щекинский район, д.Казначеевка</t>
  </si>
  <si>
    <t>устройство дороги в щебне в дер.Козловка</t>
  </si>
  <si>
    <t>Щекинский район, д.Козловка</t>
  </si>
  <si>
    <t>ремонт трубопровода холодного водоснабжения в д.Ясная Поляна</t>
  </si>
  <si>
    <t>Щекинский район, д.Ясная Поляна</t>
  </si>
  <si>
    <t>МО Лобановское Ефремовского района</t>
  </si>
  <si>
    <t>Капитальный ремонт асфальтовой дороги в п.Восточный</t>
  </si>
  <si>
    <t>Ефремовский район, п.Восточный</t>
  </si>
  <si>
    <t>Ефремовский район, с.Лобаново, д.15</t>
  </si>
  <si>
    <t>Ремонт грунтовой дороги населенного пункта поселок Никифоровский</t>
  </si>
  <si>
    <t>Ефремовский район, пос.Никифоровский</t>
  </si>
  <si>
    <t>Капитальный ремонт водоснабжения населенного пункта</t>
  </si>
  <si>
    <t>Ефремовский район, д.Иноземка</t>
  </si>
  <si>
    <t>Капитальный ремонт асфальтированной дороги п.Октябрьский</t>
  </si>
  <si>
    <t>Ефремовский район, пос.Октябрьский</t>
  </si>
  <si>
    <t>Капитальный ремонт водоснабжения населенного пункта с.Ступино</t>
  </si>
  <si>
    <t>Ефремовский район, с.Ступино</t>
  </si>
  <si>
    <t>Ремонт грунтовой дороги д.Прилепы</t>
  </si>
  <si>
    <t>Ефремовский район, д.Прилепы</t>
  </si>
  <si>
    <t>Ефремовский район, д.Пушкари</t>
  </si>
  <si>
    <t>МО Ясеневское Ефремовского района</t>
  </si>
  <si>
    <t>Ремонт крыши жилого дома</t>
  </si>
  <si>
    <t>Ефремовский район, д.Заречье, дом №10</t>
  </si>
  <si>
    <t>нет 15%!!!</t>
  </si>
  <si>
    <t>Ремонт водопроводных сетей</t>
  </si>
  <si>
    <t>Ефремовский район, д.Голубочки, ул.Революции</t>
  </si>
  <si>
    <t>Ефремовский район, п.Степной, ул.Строителей, д.38</t>
  </si>
  <si>
    <t>Ефремовский район, д.Пожилино, ул.Центральная</t>
  </si>
  <si>
    <t>Ефремовский район, д.Ясеновая, д.10</t>
  </si>
  <si>
    <t>МО Каменецкое Узловского района</t>
  </si>
  <si>
    <t>п.Майский, ул.Первомайская, д.16</t>
  </si>
  <si>
    <t>п.Майский, ул.Шахтеров, д.27/1</t>
  </si>
  <si>
    <t>приобретение  и установка детской площадки</t>
  </si>
  <si>
    <t>с.Каменка</t>
  </si>
  <si>
    <t>установка водонапорной башни</t>
  </si>
  <si>
    <t>д.Сухановка</t>
  </si>
  <si>
    <t xml:space="preserve">замена части ветхой водонапорной сети </t>
  </si>
  <si>
    <t>д.Болотовка</t>
  </si>
  <si>
    <t>прокладка водопроводной сети</t>
  </si>
  <si>
    <t>д.Большая Полунинка</t>
  </si>
  <si>
    <t>установка детской площадки</t>
  </si>
  <si>
    <t>п.Брусянский</t>
  </si>
  <si>
    <t>замена оконных блоков в спортивном зале</t>
  </si>
  <si>
    <t>п.Брусянский, МКУК "ДК"</t>
  </si>
  <si>
    <t>приобретение и установка хоккейной коробки</t>
  </si>
  <si>
    <t>п.Брусянский, сквер МКУК ДК</t>
  </si>
  <si>
    <t>п.Дубовка, ул.Луговая, кв.5/15</t>
  </si>
  <si>
    <t>д.Дубовка, ул.Островского</t>
  </si>
  <si>
    <t>г.Узловая, ул.Угольная</t>
  </si>
  <si>
    <t>прокладка внутриквартальных водопроводных сетей</t>
  </si>
  <si>
    <t>п.Поддубный</t>
  </si>
  <si>
    <t>МО Смородинское Узловского района</t>
  </si>
  <si>
    <t>д.Кондуки</t>
  </si>
  <si>
    <t>д.Никольское</t>
  </si>
  <si>
    <t>капитальный ремонт артезианской скважины</t>
  </si>
  <si>
    <t>с.Бутырки</t>
  </si>
  <si>
    <t>МО р.п. Огаревка Щекинского района</t>
  </si>
  <si>
    <t>р.п. Огаревка ул.Железнодорожная д.3</t>
  </si>
  <si>
    <t>р.п. Огаревка ул.Школьная д.1</t>
  </si>
  <si>
    <t>р.п. Огаревка ул.Шахтерская д.10</t>
  </si>
  <si>
    <t>р.п.Огаревка ул. Школьная д.6</t>
  </si>
  <si>
    <t>р.п. Огаревка ул.1-ая Клубная д.23</t>
  </si>
  <si>
    <t>МО Крапивенское Щекинского района</t>
  </si>
  <si>
    <t>автодорога</t>
  </si>
  <si>
    <t>с.Жердево</t>
  </si>
  <si>
    <t>замена водопроводной сети</t>
  </si>
  <si>
    <t>слобода Пушкарская</t>
  </si>
  <si>
    <t>устройство щбеночного покрытия автодороги улицы</t>
  </si>
  <si>
    <t xml:space="preserve">слобода Московская </t>
  </si>
  <si>
    <t>замена водопроводной башни и замена водопроводной сети</t>
  </si>
  <si>
    <t>с.Супруты</t>
  </si>
  <si>
    <t>МО город Донской</t>
  </si>
  <si>
    <t>Благоустройство территории "Мост через ручей"</t>
  </si>
  <si>
    <t>г.Донской, мкр. Новоугольный, ул.Артезианская, д.3</t>
  </si>
  <si>
    <t>Благоустройство территории, "Молодежный стадион "Вымпел" на Бобрик-Горе"</t>
  </si>
  <si>
    <t>г.Донской, мкр. Центральный, Советская площадь</t>
  </si>
  <si>
    <t>"Вода-это жизнь"</t>
  </si>
  <si>
    <t>г.Донской, мкр. Северо-Задонск, ул.Дорожная, Железнодорожная, проезд Дорожный</t>
  </si>
  <si>
    <t>"Солнце мое"</t>
  </si>
  <si>
    <t>г.Донской, мкр. Северо-Задонск, ул.Школьная, д.6</t>
  </si>
  <si>
    <t>"Преображаем центр вместе"</t>
  </si>
  <si>
    <t>г.Донской, мкр. Северо-Задонск, ул.Ленина, д.19</t>
  </si>
  <si>
    <t>Асфальтирование дороги внутри микрорайона, проект "Люди, дорога, жизнь"</t>
  </si>
  <si>
    <t>г.Донской, мкр. Комсомольский, ул.Садовая, Школьная, Колхозный переулок</t>
  </si>
  <si>
    <t>Благоустройство территории, установка детской площадки, проект "Стрекоза"</t>
  </si>
  <si>
    <t>г.Донской, мкр. Комсомольский, ул.Новая в районе д.№12</t>
  </si>
  <si>
    <t>Строительство объекта водоснабжения, проект "Источник жизни"</t>
  </si>
  <si>
    <t>г.Донской, мкр. Комсомольский</t>
  </si>
  <si>
    <t>Строительство объекта водоснабжения, проект "Кристальная вода"</t>
  </si>
  <si>
    <t>г.Донской, мкр. Руднев</t>
  </si>
  <si>
    <t>Благоустройство сквера "Семья"</t>
  </si>
  <si>
    <t>г.Новомосковск, ул.Московская, в границах ул.Октябрьская</t>
  </si>
  <si>
    <t>МО Крестовское Чернского района</t>
  </si>
  <si>
    <t>МО Ивановское Куркинского района</t>
  </si>
  <si>
    <t>Ремонт автомобильной дороги общего пользования местного значения</t>
  </si>
  <si>
    <t>Куркинский район, д.Шаховская, ул.Молодежная</t>
  </si>
  <si>
    <t>Ремонт сети водопровода в д.Безово</t>
  </si>
  <si>
    <t>Суворовский район, д.Безово</t>
  </si>
  <si>
    <t>МО Куркинский район</t>
  </si>
  <si>
    <t>Строительство автодороги по ул.Советская</t>
  </si>
  <si>
    <t>проектные работы не принимаются</t>
  </si>
  <si>
    <t>асфальтирование дороги 1456 кв.м.</t>
  </si>
  <si>
    <t>Плавский район, п.Октябрьский</t>
  </si>
  <si>
    <t>алексинский</t>
  </si>
  <si>
    <t>арсеньевский</t>
  </si>
  <si>
    <t>белевский</t>
  </si>
  <si>
    <t>богородицкий</t>
  </si>
  <si>
    <t>веневский</t>
  </si>
  <si>
    <t>воловский</t>
  </si>
  <si>
    <t>донской</t>
  </si>
  <si>
    <t>дубенский</t>
  </si>
  <si>
    <t>ефремовский</t>
  </si>
  <si>
    <t>заокский</t>
  </si>
  <si>
    <t>каменский</t>
  </si>
  <si>
    <t>кимовский</t>
  </si>
  <si>
    <t>киреевский</t>
  </si>
  <si>
    <t>куркинский</t>
  </si>
  <si>
    <t>ленинский</t>
  </si>
  <si>
    <t>новогуровский</t>
  </si>
  <si>
    <t>новомосковск</t>
  </si>
  <si>
    <t>одоевский</t>
  </si>
  <si>
    <t>плавский</t>
  </si>
  <si>
    <t>славный</t>
  </si>
  <si>
    <t>суворовский</t>
  </si>
  <si>
    <t>тепло-огаревский</t>
  </si>
  <si>
    <t>узловский</t>
  </si>
  <si>
    <t>чернский</t>
  </si>
  <si>
    <t>щекинский</t>
  </si>
  <si>
    <t>ясногорский</t>
  </si>
  <si>
    <t>тула</t>
  </si>
  <si>
    <t>1 30 000</t>
  </si>
  <si>
    <t xml:space="preserve"> Тула</t>
  </si>
  <si>
    <t>кол-во в этой книге</t>
  </si>
  <si>
    <t>количество в ж.регистрации</t>
  </si>
  <si>
    <t>нехватает</t>
  </si>
  <si>
    <t>Алексинский район</t>
  </si>
  <si>
    <t>Арсеньевский район</t>
  </si>
  <si>
    <t>Белевский район</t>
  </si>
  <si>
    <t>Веневский район</t>
  </si>
  <si>
    <t>Воловский район</t>
  </si>
  <si>
    <t>г. Донской</t>
  </si>
  <si>
    <t>Дубенский район</t>
  </si>
  <si>
    <t>Ефремовский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</si>
  <si>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</si>
  <si>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</si>
  <si>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</si>
  <si>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</si>
  <si>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</si>
  <si>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Ленинский район</t>
  </si>
  <si>
    <t>р.п. Новогуровский</t>
  </si>
  <si>
    <t>г. Новомосковск</t>
  </si>
  <si>
    <t>Одоевский район</t>
  </si>
  <si>
    <t>Плавский район</t>
  </si>
  <si>
    <t>рп Славный</t>
  </si>
  <si>
    <t>Суворовский район</t>
  </si>
  <si>
    <t>Тепло-Огаревский район</t>
  </si>
  <si>
    <t>Узловский район</t>
  </si>
  <si>
    <t>Чернский район</t>
  </si>
  <si>
    <t xml:space="preserve">Щекинский район </t>
  </si>
  <si>
    <t>Ясногорский район</t>
  </si>
  <si>
    <t>Город Тула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</si>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</sst>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37"/>
        <bgColor indexed="64"/>
      </patternFill>
    </fill>
    <fill>
      <patternFill patternType="solid">
        <fgColor rgb="FF47FF8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/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4" fontId="0" fillId="2" borderId="0" xfId="0" applyNumberFormat="1" applyFill="1" applyAlignment="1" applyProtection="1">
      <alignment horizontal="center" vertical="center" wrapText="1"/>
      <protection locked="0"/>
    </xf>
    <xf numFmtId="0" fontId="0" fillId="3" borderId="0" xfId="0" applyNumberFormat="1" applyFill="1" applyAlignment="1" applyProtection="1">
      <alignment horizontal="center" vertical="center" wrapText="1"/>
      <protection locked="0"/>
    </xf>
    <xf numFmtId="0" fontId="4" fillId="2" borderId="0" xfId="0" applyNumberFormat="1" applyFont="1" applyFill="1" applyAlignment="1" applyProtection="1">
      <alignment horizontal="center" vertical="center" wrapText="1"/>
      <protection locked="0"/>
    </xf>
    <xf numFmtId="4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4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4" borderId="0" xfId="0" applyNumberFormat="1" applyFill="1" applyBorder="1" applyAlignment="1" applyProtection="1">
      <alignment horizontal="center" vertical="center" wrapText="1"/>
      <protection locked="0"/>
    </xf>
    <xf numFmtId="4" fontId="0" fillId="4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4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NumberFormat="1" applyFill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4" fontId="0" fillId="5" borderId="0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4" fontId="0" fillId="6" borderId="0" xfId="0" applyNumberFormat="1" applyFill="1" applyAlignment="1" applyProtection="1">
      <alignment horizontal="center" vertical="center" wrapText="1"/>
      <protection locked="0"/>
    </xf>
    <xf numFmtId="0" fontId="0" fillId="6" borderId="0" xfId="0" applyNumberForma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1" fontId="0" fillId="6" borderId="0" xfId="0" applyNumberFormat="1" applyFill="1"/>
    <xf numFmtId="0" fontId="0" fillId="6" borderId="0" xfId="0" applyNumberFormat="1" applyFill="1" applyBorder="1" applyAlignment="1" applyProtection="1">
      <alignment horizontal="center" vertical="center" wrapText="1"/>
      <protection locked="0"/>
    </xf>
    <xf numFmtId="4" fontId="0" fillId="6" borderId="0" xfId="0" applyNumberFormat="1" applyFill="1" applyBorder="1" applyAlignment="1" applyProtection="1">
      <alignment horizontal="center" vertical="center" wrapText="1"/>
      <protection locked="0"/>
    </xf>
    <xf numFmtId="4" fontId="0" fillId="6" borderId="0" xfId="0" applyNumberFormat="1" applyFill="1" applyAlignment="1" applyProtection="1">
      <alignment horizontal="center" vertical="center"/>
      <protection locked="0"/>
    </xf>
    <xf numFmtId="0" fontId="0" fillId="6" borderId="0" xfId="0" applyNumberFormat="1" applyFill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wrapText="1"/>
    </xf>
    <xf numFmtId="4" fontId="0" fillId="6" borderId="1" xfId="0" applyNumberFormat="1" applyFill="1" applyBorder="1" applyAlignment="1">
      <alignment horizontal="center" wrapText="1"/>
    </xf>
    <xf numFmtId="1" fontId="1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ill="1" applyBorder="1" applyAlignment="1" applyProtection="1">
      <alignment horizontal="center" vertical="center" wrapText="1"/>
      <protection locked="0"/>
    </xf>
    <xf numFmtId="0" fontId="0" fillId="6" borderId="0" xfId="0" applyNumberFormat="1" applyFont="1" applyFill="1" applyAlignment="1" applyProtection="1">
      <alignment horizontal="center" vertical="center" wrapText="1"/>
      <protection locked="0"/>
    </xf>
    <xf numFmtId="1" fontId="0" fillId="6" borderId="0" xfId="0" applyNumberFormat="1" applyFill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0" fontId="0" fillId="6" borderId="0" xfId="0" applyNumberFormat="1" applyFill="1" applyProtection="1">
      <protection locked="0"/>
    </xf>
    <xf numFmtId="0" fontId="0" fillId="6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NumberFormat="1" applyFon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>
      <alignment horizontal="center" vertical="center"/>
    </xf>
    <xf numFmtId="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Protection="1"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2" borderId="0" xfId="0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textRotation="90" wrapText="1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1" fontId="0" fillId="6" borderId="0" xfId="0" applyNumberFormat="1" applyFill="1" applyBorder="1"/>
    <xf numFmtId="4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/>
    <xf numFmtId="0" fontId="0" fillId="3" borderId="0" xfId="0" applyFill="1" applyBorder="1" applyAlignment="1" applyProtection="1">
      <alignment horizontal="center" vertical="center" wrapText="1"/>
      <protection locked="0"/>
    </xf>
    <xf numFmtId="4" fontId="0" fillId="3" borderId="0" xfId="0" applyNumberFormat="1" applyFill="1" applyBorder="1" applyAlignment="1" applyProtection="1">
      <alignment horizontal="center" vertical="center" wrapText="1"/>
      <protection locked="0"/>
    </xf>
    <xf numFmtId="3" fontId="0" fillId="6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8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/>
    <xf numFmtId="0" fontId="0" fillId="6" borderId="1" xfId="0" applyFill="1" applyBorder="1" applyAlignment="1">
      <alignment horizontal="center" vertical="center" wrapText="1"/>
    </xf>
    <xf numFmtId="0" fontId="7" fillId="8" borderId="6" xfId="0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0" fontId="7" fillId="9" borderId="7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12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47FF80"/>
      <color rgb="FFFD302B"/>
      <color rgb="FF00C04E"/>
      <color rgb="FFA7FFB8"/>
      <color rgb="FFFFFF37"/>
      <color rgb="FFFECA38"/>
      <color rgb="FFFFFFFF"/>
      <color rgb="FFFF8989"/>
      <color rgb="FFFFFB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646"/>
  <sheetViews>
    <sheetView zoomScale="86" zoomScaleNormal="86" workbookViewId="0">
      <pane xSplit="2" ySplit="1" topLeftCell="C2" activePane="bottomRight" state="frozenSplit"/>
      <selection pane="topRight" activeCell="C1" sqref="C1"/>
      <selection pane="bottomLeft"/>
      <selection pane="bottomRight" activeCell="AW647" sqref="AW647"/>
    </sheetView>
  </sheetViews>
  <sheetFormatPr defaultRowHeight="15.75" x14ac:dyDescent="0.25"/>
  <cols>
    <col min="1" max="1" width="5.75" customWidth="1"/>
    <col min="2" max="4" width="14.125" customWidth="1"/>
    <col min="5" max="5" width="14.125" style="13" customWidth="1"/>
    <col min="6" max="12" width="14.125" style="10" customWidth="1"/>
    <col min="13" max="13" width="15" style="10" customWidth="1"/>
    <col min="14" max="14" width="20.25" style="10" customWidth="1"/>
    <col min="15" max="15" width="14.125" style="10" customWidth="1"/>
    <col min="16" max="16" width="18.625" style="10" customWidth="1"/>
    <col min="17" max="17" width="19.875" style="10" customWidth="1"/>
    <col min="18" max="21" width="14.125" style="10" customWidth="1"/>
    <col min="22" max="22" width="14.25" style="13" customWidth="1"/>
    <col min="23" max="23" width="10.5" style="11" customWidth="1"/>
  </cols>
  <sheetData>
    <row r="1" spans="1:50" ht="220.5" x14ac:dyDescent="0.25">
      <c r="A1" s="68" t="s">
        <v>0</v>
      </c>
      <c r="B1" s="68" t="s">
        <v>1</v>
      </c>
      <c r="C1" s="68" t="s">
        <v>2</v>
      </c>
      <c r="D1" s="68" t="s">
        <v>3</v>
      </c>
      <c r="E1" s="69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8" t="s">
        <v>15</v>
      </c>
      <c r="Q1" s="68" t="s">
        <v>16</v>
      </c>
      <c r="R1" s="68" t="s">
        <v>17</v>
      </c>
      <c r="S1" s="68" t="s">
        <v>18</v>
      </c>
      <c r="T1" s="68" t="s">
        <v>19</v>
      </c>
      <c r="U1" s="68" t="s">
        <v>20</v>
      </c>
      <c r="V1" s="69" t="s">
        <v>21</v>
      </c>
      <c r="W1" s="70" t="s">
        <v>107</v>
      </c>
      <c r="X1" s="96" t="s">
        <v>1722</v>
      </c>
      <c r="Y1" s="96" t="s">
        <v>1723</v>
      </c>
      <c r="Z1" s="96" t="s">
        <v>1724</v>
      </c>
      <c r="AA1" s="96" t="s">
        <v>1725</v>
      </c>
      <c r="AB1" s="96" t="s">
        <v>1726</v>
      </c>
      <c r="AC1" s="96" t="s">
        <v>1727</v>
      </c>
      <c r="AD1" s="96" t="s">
        <v>1728</v>
      </c>
      <c r="AE1" s="96" t="s">
        <v>1729</v>
      </c>
      <c r="AF1" s="96" t="s">
        <v>1730</v>
      </c>
      <c r="AG1" s="96" t="s">
        <v>1731</v>
      </c>
      <c r="AH1" s="96" t="s">
        <v>1732</v>
      </c>
      <c r="AI1" s="96" t="s">
        <v>1733</v>
      </c>
      <c r="AJ1" s="96" t="s">
        <v>1734</v>
      </c>
      <c r="AK1" s="96" t="s">
        <v>1735</v>
      </c>
      <c r="AL1" s="96" t="s">
        <v>1736</v>
      </c>
      <c r="AM1" s="96" t="s">
        <v>1737</v>
      </c>
      <c r="AN1" s="96" t="s">
        <v>1738</v>
      </c>
      <c r="AO1" s="96" t="s">
        <v>1739</v>
      </c>
      <c r="AP1" s="96" t="s">
        <v>1740</v>
      </c>
      <c r="AQ1" s="96" t="s">
        <v>1741</v>
      </c>
      <c r="AR1" s="96" t="s">
        <v>1742</v>
      </c>
      <c r="AS1" s="96" t="s">
        <v>1743</v>
      </c>
      <c r="AT1" s="96" t="s">
        <v>1744</v>
      </c>
      <c r="AU1" s="96" t="s">
        <v>1745</v>
      </c>
      <c r="AV1" s="96" t="s">
        <v>1746</v>
      </c>
      <c r="AW1" s="96" t="s">
        <v>1747</v>
      </c>
      <c r="AX1" s="96" t="s">
        <v>1748</v>
      </c>
    </row>
    <row r="2" spans="1:50" ht="63" hidden="1" x14ac:dyDescent="0.25">
      <c r="A2" s="115">
        <v>1</v>
      </c>
      <c r="B2" s="64" t="s">
        <v>644</v>
      </c>
      <c r="C2" s="64" t="s">
        <v>802</v>
      </c>
      <c r="D2" s="64" t="s">
        <v>803</v>
      </c>
      <c r="E2" s="65">
        <v>150000</v>
      </c>
      <c r="F2" s="64">
        <v>10</v>
      </c>
      <c r="G2" s="64">
        <v>11</v>
      </c>
      <c r="H2" s="64">
        <v>1</v>
      </c>
      <c r="I2" s="64">
        <v>4</v>
      </c>
      <c r="J2" s="64">
        <v>0</v>
      </c>
      <c r="K2" s="64">
        <v>3</v>
      </c>
      <c r="L2" s="64">
        <v>0</v>
      </c>
      <c r="M2" s="64">
        <v>9</v>
      </c>
      <c r="N2" s="64">
        <v>10</v>
      </c>
      <c r="O2" s="64">
        <v>10</v>
      </c>
      <c r="P2" s="64">
        <v>10</v>
      </c>
      <c r="Q2" s="64">
        <v>1</v>
      </c>
      <c r="R2" s="64">
        <v>2</v>
      </c>
      <c r="S2" s="64">
        <v>3</v>
      </c>
      <c r="T2" s="64">
        <v>3</v>
      </c>
      <c r="U2" s="64">
        <v>0</v>
      </c>
      <c r="V2" s="65">
        <v>55500</v>
      </c>
      <c r="W2" s="71">
        <f t="shared" ref="W2:W33" si="0">SUM(F2:U2)</f>
        <v>77</v>
      </c>
      <c r="X2">
        <f>SUM(IF(ISERR(FIND("Алекс",$B$2:$B$645)),0,1))</f>
        <v>0</v>
      </c>
      <c r="Y2">
        <f>SUM(IF(ISERR(FIND("Арсен",$B$2:$B$645)),0,1))</f>
        <v>0</v>
      </c>
      <c r="Z2">
        <f>SUM(IF(ISERR(FIND("Белев",$B$2:$B$645)),0,1))</f>
        <v>0</v>
      </c>
      <c r="AA2">
        <f>SUM(IF(ISERR(FIND("Богор",$B$2:$B$645)),0,1))</f>
        <v>0</v>
      </c>
      <c r="AB2">
        <f>SUM(IF(ISERR(FIND("Венев",$B$2:$B$645)),0,1))</f>
        <v>0</v>
      </c>
      <c r="AC2">
        <f>SUM(IF(ISERR(FIND("Волов",$B$2:$B$645)),0,1))</f>
        <v>0</v>
      </c>
      <c r="AD2">
        <f>SUM(IF(ISERR(FIND("Донс",$B$2:$B$645)),0,1))</f>
        <v>0</v>
      </c>
      <c r="AE2">
        <f>SUM(IF(ISERR(FIND("Дубенск",$B$2:$B$645)),0,1))</f>
        <v>0</v>
      </c>
      <c r="AF2">
        <f>SUM(IF(ISERR(FIND("Ефрем",$B$2:$B$645)),0,1))</f>
        <v>0</v>
      </c>
      <c r="AG2">
        <f>SUM(IF(ISERR(FIND("Заок",$B$2:$B$645)),0,1))</f>
        <v>0</v>
      </c>
      <c r="AH2">
        <f>SUM(IF(ISERR(FIND("Каменск",$B$2:$B$645)),0,1))</f>
        <v>0</v>
      </c>
      <c r="AI2">
        <f>SUM(IF(ISERR(FIND("Кимов",$B$2:$B$645)),0,1))</f>
        <v>0</v>
      </c>
      <c r="AJ2">
        <f>SUM(IF(ISERR(FIND("Киреев",$B$2:$B$645)),0,1))</f>
        <v>0</v>
      </c>
      <c r="AK2">
        <f>SUM(IF(ISERR(FIND("Курк",$D$2:$D$645)),0,1))</f>
        <v>0</v>
      </c>
      <c r="AL2">
        <f>SUM(IF(ISERR(FIND("Ленинск",$B$2:$B$645)),0,1))</f>
        <v>0</v>
      </c>
      <c r="AM2">
        <f>SUM(IF(ISERR(FIND("Новогур",$B$2:$B$645)),0,1))</f>
        <v>0</v>
      </c>
      <c r="AN2">
        <f>SUM(IF(ISERR(FIND("Новомоск",$B$2:$B$645)),0,1))</f>
        <v>0</v>
      </c>
      <c r="AO2">
        <f>SUM(IF(ISERR(FIND("Одоев",$B$2:$B$645)),0,1))</f>
        <v>0</v>
      </c>
      <c r="AP2">
        <f t="shared" ref="AP2:AP65" si="1">SUM(IF(ISERR(FIND("Плавск",$B$2:$B$644)),0,1))</f>
        <v>0</v>
      </c>
      <c r="AQ2">
        <f>SUM(IF(ISERR(FIND("Славн",$B$2:$B$645)),0,1))</f>
        <v>0</v>
      </c>
      <c r="AR2">
        <f>SUM(IF(ISERR(FIND("Суворов",$B$2:$B$645)),0,1))</f>
        <v>0</v>
      </c>
      <c r="AS2">
        <f>SUM(IF(ISERR(FIND("Тепло",$B$2:$B$645)),0,1))</f>
        <v>0</v>
      </c>
      <c r="AT2">
        <f>SUM(IF(ISERR(FIND("Узлов",$B$2:$B$645)),0,1))</f>
        <v>0</v>
      </c>
      <c r="AU2">
        <f t="shared" ref="AU2:AU65" si="2">SUM(IF(ISERR(FIND("Черн",$B$2:$B$644)),0,1))</f>
        <v>0</v>
      </c>
      <c r="AV2">
        <f>SUM(IF(ISERR(FIND("Щекин",$B$2:$B$645)),0,1))</f>
        <v>0</v>
      </c>
      <c r="AW2">
        <f>SUM(IF(ISERR(FIND("Ясног",$B$2:$B$645)),0,1))</f>
        <v>0</v>
      </c>
      <c r="AX2">
        <f>SUM(IF(ISERR(FIND("Тул",$B$2:$B$645)),0,1))</f>
        <v>1</v>
      </c>
    </row>
    <row r="3" spans="1:50" ht="63" hidden="1" x14ac:dyDescent="0.25">
      <c r="A3" s="115">
        <v>2</v>
      </c>
      <c r="B3" s="64" t="s">
        <v>1711</v>
      </c>
      <c r="C3" s="64" t="s">
        <v>23</v>
      </c>
      <c r="D3" s="64" t="s">
        <v>1005</v>
      </c>
      <c r="E3" s="66">
        <v>188724.56</v>
      </c>
      <c r="F3" s="67">
        <v>10</v>
      </c>
      <c r="G3" s="67">
        <v>4</v>
      </c>
      <c r="H3" s="67">
        <v>3</v>
      </c>
      <c r="I3" s="67">
        <v>1</v>
      </c>
      <c r="J3" s="67">
        <v>2</v>
      </c>
      <c r="K3" s="67">
        <v>2</v>
      </c>
      <c r="L3" s="67">
        <v>0</v>
      </c>
      <c r="M3" s="67">
        <v>1</v>
      </c>
      <c r="N3" s="67">
        <v>10</v>
      </c>
      <c r="O3" s="67">
        <v>10</v>
      </c>
      <c r="P3" s="67">
        <v>10</v>
      </c>
      <c r="Q3" s="67">
        <v>2</v>
      </c>
      <c r="R3" s="67">
        <v>2</v>
      </c>
      <c r="S3" s="67">
        <v>3</v>
      </c>
      <c r="T3" s="67">
        <v>3</v>
      </c>
      <c r="U3" s="67">
        <v>0</v>
      </c>
      <c r="V3" s="66">
        <v>101020</v>
      </c>
      <c r="W3" s="71">
        <f t="shared" si="0"/>
        <v>63</v>
      </c>
      <c r="X3">
        <f t="shared" ref="X3:X66" si="3">SUM(IF(ISERR(FIND("Алекс",$B$2:$B$645)),0,1))</f>
        <v>0</v>
      </c>
      <c r="Y3">
        <f t="shared" ref="Y3:Y66" si="4">SUM(IF(ISERR(FIND("Арсен",$B$2:$B$645)),0,1))</f>
        <v>0</v>
      </c>
      <c r="Z3">
        <f t="shared" ref="Z3:Z66" si="5">SUM(IF(ISERR(FIND("Белев",$B$2:$B$645)),0,1))</f>
        <v>0</v>
      </c>
      <c r="AA3">
        <f t="shared" ref="AA3:AA66" si="6">SUM(IF(ISERR(FIND("Богор",$B$2:$B$645)),0,1))</f>
        <v>0</v>
      </c>
      <c r="AB3">
        <f t="shared" ref="AB3:AB66" si="7">SUM(IF(ISERR(FIND("Венев",$B$2:$B$645)),0,1))</f>
        <v>0</v>
      </c>
      <c r="AC3">
        <f t="shared" ref="AC3:AC66" si="8">SUM(IF(ISERR(FIND("Волов",$B$2:$B$645)),0,1))</f>
        <v>0</v>
      </c>
      <c r="AD3">
        <f t="shared" ref="AD3:AD66" si="9">SUM(IF(ISERR(FIND("Донс",$B$2:$B$645)),0,1))</f>
        <v>0</v>
      </c>
      <c r="AE3">
        <f t="shared" ref="AE3:AE66" si="10">SUM(IF(ISERR(FIND("Дубенск",$B$2:$B$645)),0,1))</f>
        <v>0</v>
      </c>
      <c r="AF3">
        <f t="shared" ref="AF3:AF66" si="11">SUM(IF(ISERR(FIND("Ефрем",$B$2:$B$645)),0,1))</f>
        <v>0</v>
      </c>
      <c r="AG3">
        <f t="shared" ref="AG3:AG66" si="12">SUM(IF(ISERR(FIND("Заок",$B$2:$B$645)),0,1))</f>
        <v>0</v>
      </c>
      <c r="AH3">
        <f t="shared" ref="AH3:AH66" si="13">SUM(IF(ISERR(FIND("Каменск",$B$2:$B$645)),0,1))</f>
        <v>0</v>
      </c>
      <c r="AI3">
        <f t="shared" ref="AI3:AI66" si="14">SUM(IF(ISERR(FIND("Кимов",$B$2:$B$645)),0,1))</f>
        <v>0</v>
      </c>
      <c r="AJ3">
        <f t="shared" ref="AJ3:AJ66" si="15">SUM(IF(ISERR(FIND("Киреев",$B$2:$B$645)),0,1))</f>
        <v>0</v>
      </c>
      <c r="AK3">
        <f t="shared" ref="AK3:AK66" si="16">SUM(IF(ISERR(FIND("Курк",$D$2:$D$645)),0,1))</f>
        <v>0</v>
      </c>
      <c r="AL3">
        <f t="shared" ref="AL3:AL66" si="17">SUM(IF(ISERR(FIND("Ленинск",$B$2:$B$645)),0,1))</f>
        <v>0</v>
      </c>
      <c r="AM3">
        <f t="shared" ref="AM3:AM66" si="18">SUM(IF(ISERR(FIND("Новогур",$B$2:$B$645)),0,1))</f>
        <v>0</v>
      </c>
      <c r="AN3">
        <f t="shared" ref="AN3:AN66" si="19">SUM(IF(ISERR(FIND("Новомоск",$B$2:$B$645)),0,1))</f>
        <v>0</v>
      </c>
      <c r="AO3">
        <f t="shared" ref="AO3:AO66" si="20">SUM(IF(ISERR(FIND("Одоев",$B$2:$B$645)),0,1))</f>
        <v>0</v>
      </c>
      <c r="AP3">
        <f t="shared" si="1"/>
        <v>0</v>
      </c>
      <c r="AQ3">
        <f t="shared" ref="AQ3:AQ66" si="21">SUM(IF(ISERR(FIND("Славн",$B$2:$B$645)),0,1))</f>
        <v>0</v>
      </c>
      <c r="AR3">
        <f t="shared" ref="AR3:AR66" si="22">SUM(IF(ISERR(FIND("Суворов",$B$2:$B$645)),0,1))</f>
        <v>0</v>
      </c>
      <c r="AS3">
        <f t="shared" ref="AS3:AS66" si="23">SUM(IF(ISERR(FIND("Тепло",$B$2:$B$645)),0,1))</f>
        <v>0</v>
      </c>
      <c r="AT3">
        <f t="shared" ref="AT3:AT66" si="24">SUM(IF(ISERR(FIND("Узлов",$B$2:$B$645)),0,1))</f>
        <v>0</v>
      </c>
      <c r="AU3">
        <f t="shared" si="2"/>
        <v>1</v>
      </c>
      <c r="AV3">
        <f t="shared" ref="AV3:AV66" si="25">SUM(IF(ISERR(FIND("Щекин",$B$2:$B$645)),0,1))</f>
        <v>0</v>
      </c>
      <c r="AW3">
        <f t="shared" ref="AW3:AW66" si="26">SUM(IF(ISERR(FIND("Ясног",$B$2:$B$645)),0,1))</f>
        <v>0</v>
      </c>
      <c r="AX3">
        <f t="shared" ref="AX3:AX66" si="27">SUM(IF(ISERR(FIND("Тул",$B$2:$B$645)),0,1))</f>
        <v>0</v>
      </c>
    </row>
    <row r="4" spans="1:50" ht="47.25" hidden="1" x14ac:dyDescent="0.25">
      <c r="A4" s="115">
        <v>3</v>
      </c>
      <c r="B4" s="64" t="s">
        <v>979</v>
      </c>
      <c r="C4" s="64" t="s">
        <v>23</v>
      </c>
      <c r="D4" s="64" t="s">
        <v>990</v>
      </c>
      <c r="E4" s="65">
        <v>642798</v>
      </c>
      <c r="F4" s="64">
        <v>10</v>
      </c>
      <c r="G4" s="64">
        <v>4</v>
      </c>
      <c r="H4" s="64">
        <v>3</v>
      </c>
      <c r="I4" s="64">
        <v>1</v>
      </c>
      <c r="J4" s="64">
        <v>2</v>
      </c>
      <c r="K4" s="64">
        <v>2</v>
      </c>
      <c r="L4" s="64">
        <v>0</v>
      </c>
      <c r="M4" s="64">
        <v>1</v>
      </c>
      <c r="N4" s="64">
        <v>10</v>
      </c>
      <c r="O4" s="64">
        <v>10</v>
      </c>
      <c r="P4" s="64">
        <v>10</v>
      </c>
      <c r="Q4" s="64">
        <v>2</v>
      </c>
      <c r="R4" s="64">
        <v>2</v>
      </c>
      <c r="S4" s="64">
        <v>3</v>
      </c>
      <c r="T4" s="64">
        <v>3</v>
      </c>
      <c r="U4" s="64">
        <v>0</v>
      </c>
      <c r="V4" s="65">
        <v>343675</v>
      </c>
      <c r="W4" s="71">
        <f t="shared" si="0"/>
        <v>63</v>
      </c>
      <c r="X4">
        <f t="shared" si="3"/>
        <v>0</v>
      </c>
      <c r="Y4">
        <f t="shared" si="4"/>
        <v>0</v>
      </c>
      <c r="Z4">
        <f t="shared" si="5"/>
        <v>0</v>
      </c>
      <c r="AA4">
        <f t="shared" si="6"/>
        <v>0</v>
      </c>
      <c r="AB4">
        <f t="shared" si="7"/>
        <v>0</v>
      </c>
      <c r="AC4">
        <f t="shared" si="8"/>
        <v>0</v>
      </c>
      <c r="AD4">
        <f t="shared" si="9"/>
        <v>0</v>
      </c>
      <c r="AE4">
        <f t="shared" si="10"/>
        <v>0</v>
      </c>
      <c r="AF4">
        <f t="shared" si="11"/>
        <v>0</v>
      </c>
      <c r="AG4">
        <f t="shared" si="12"/>
        <v>0</v>
      </c>
      <c r="AH4">
        <f t="shared" si="13"/>
        <v>0</v>
      </c>
      <c r="AI4">
        <f t="shared" si="14"/>
        <v>0</v>
      </c>
      <c r="AJ4">
        <f t="shared" si="15"/>
        <v>0</v>
      </c>
      <c r="AK4">
        <f t="shared" si="16"/>
        <v>0</v>
      </c>
      <c r="AL4">
        <f t="shared" si="17"/>
        <v>0</v>
      </c>
      <c r="AM4">
        <f t="shared" si="18"/>
        <v>0</v>
      </c>
      <c r="AN4">
        <f t="shared" si="19"/>
        <v>0</v>
      </c>
      <c r="AO4">
        <f t="shared" si="20"/>
        <v>0</v>
      </c>
      <c r="AP4">
        <f t="shared" si="1"/>
        <v>0</v>
      </c>
      <c r="AQ4">
        <f t="shared" si="21"/>
        <v>0</v>
      </c>
      <c r="AR4">
        <f t="shared" si="22"/>
        <v>0</v>
      </c>
      <c r="AS4">
        <f t="shared" si="23"/>
        <v>0</v>
      </c>
      <c r="AT4">
        <f t="shared" si="24"/>
        <v>0</v>
      </c>
      <c r="AU4">
        <f t="shared" si="2"/>
        <v>1</v>
      </c>
      <c r="AV4">
        <f t="shared" si="25"/>
        <v>0</v>
      </c>
      <c r="AW4">
        <f t="shared" si="26"/>
        <v>0</v>
      </c>
      <c r="AX4">
        <f t="shared" si="27"/>
        <v>0</v>
      </c>
    </row>
    <row r="5" spans="1:50" ht="63" hidden="1" x14ac:dyDescent="0.25">
      <c r="A5" s="115">
        <v>4</v>
      </c>
      <c r="B5" s="64" t="s">
        <v>1711</v>
      </c>
      <c r="C5" s="64" t="s">
        <v>999</v>
      </c>
      <c r="D5" s="64" t="s">
        <v>1000</v>
      </c>
      <c r="E5" s="66">
        <v>40336.85</v>
      </c>
      <c r="F5" s="67">
        <v>1</v>
      </c>
      <c r="G5" s="67">
        <v>4</v>
      </c>
      <c r="H5" s="67">
        <v>5</v>
      </c>
      <c r="I5" s="67">
        <v>1</v>
      </c>
      <c r="J5" s="67">
        <v>3</v>
      </c>
      <c r="K5" s="67">
        <v>1</v>
      </c>
      <c r="L5" s="67">
        <v>0</v>
      </c>
      <c r="M5" s="67">
        <v>7</v>
      </c>
      <c r="N5" s="67">
        <v>10</v>
      </c>
      <c r="O5" s="67">
        <v>10</v>
      </c>
      <c r="P5" s="67">
        <v>10</v>
      </c>
      <c r="Q5" s="67">
        <v>2</v>
      </c>
      <c r="R5" s="67">
        <v>2</v>
      </c>
      <c r="S5" s="67">
        <v>3</v>
      </c>
      <c r="T5" s="67">
        <v>3</v>
      </c>
      <c r="U5" s="67">
        <v>0</v>
      </c>
      <c r="V5" s="66" t="s">
        <v>1001</v>
      </c>
      <c r="W5" s="71">
        <f t="shared" si="0"/>
        <v>62</v>
      </c>
      <c r="X5">
        <f t="shared" si="3"/>
        <v>0</v>
      </c>
      <c r="Y5">
        <f t="shared" si="4"/>
        <v>0</v>
      </c>
      <c r="Z5">
        <f t="shared" si="5"/>
        <v>0</v>
      </c>
      <c r="AA5">
        <f t="shared" si="6"/>
        <v>0</v>
      </c>
      <c r="AB5">
        <f t="shared" si="7"/>
        <v>0</v>
      </c>
      <c r="AC5">
        <f t="shared" si="8"/>
        <v>0</v>
      </c>
      <c r="AD5">
        <f t="shared" si="9"/>
        <v>0</v>
      </c>
      <c r="AE5">
        <f t="shared" si="10"/>
        <v>0</v>
      </c>
      <c r="AF5">
        <f t="shared" si="11"/>
        <v>0</v>
      </c>
      <c r="AG5">
        <f t="shared" si="12"/>
        <v>0</v>
      </c>
      <c r="AH5">
        <f t="shared" si="13"/>
        <v>0</v>
      </c>
      <c r="AI5">
        <f t="shared" si="14"/>
        <v>0</v>
      </c>
      <c r="AJ5">
        <f t="shared" si="15"/>
        <v>0</v>
      </c>
      <c r="AK5">
        <f t="shared" si="16"/>
        <v>0</v>
      </c>
      <c r="AL5">
        <f t="shared" si="17"/>
        <v>0</v>
      </c>
      <c r="AM5">
        <f t="shared" si="18"/>
        <v>0</v>
      </c>
      <c r="AN5">
        <f t="shared" si="19"/>
        <v>0</v>
      </c>
      <c r="AO5">
        <f t="shared" si="20"/>
        <v>0</v>
      </c>
      <c r="AP5">
        <f t="shared" si="1"/>
        <v>0</v>
      </c>
      <c r="AQ5">
        <f t="shared" si="21"/>
        <v>0</v>
      </c>
      <c r="AR5">
        <f t="shared" si="22"/>
        <v>0</v>
      </c>
      <c r="AS5">
        <f t="shared" si="23"/>
        <v>0</v>
      </c>
      <c r="AT5">
        <f t="shared" si="24"/>
        <v>0</v>
      </c>
      <c r="AU5">
        <f t="shared" si="2"/>
        <v>1</v>
      </c>
      <c r="AV5">
        <f t="shared" si="25"/>
        <v>0</v>
      </c>
      <c r="AW5">
        <f t="shared" si="26"/>
        <v>0</v>
      </c>
      <c r="AX5">
        <f t="shared" si="27"/>
        <v>0</v>
      </c>
    </row>
    <row r="6" spans="1:50" ht="78.75" hidden="1" x14ac:dyDescent="0.25">
      <c r="A6" s="115">
        <v>5</v>
      </c>
      <c r="B6" s="64" t="s">
        <v>310</v>
      </c>
      <c r="C6" s="64" t="s">
        <v>23</v>
      </c>
      <c r="D6" s="64" t="s">
        <v>1013</v>
      </c>
      <c r="E6" s="66">
        <v>351551.71</v>
      </c>
      <c r="F6" s="67">
        <v>10</v>
      </c>
      <c r="G6" s="67">
        <v>4</v>
      </c>
      <c r="H6" s="67">
        <v>5</v>
      </c>
      <c r="I6" s="67">
        <v>1</v>
      </c>
      <c r="J6" s="67">
        <v>2</v>
      </c>
      <c r="K6" s="67">
        <v>1</v>
      </c>
      <c r="L6" s="67">
        <v>0</v>
      </c>
      <c r="M6" s="67">
        <v>1</v>
      </c>
      <c r="N6" s="67">
        <v>8</v>
      </c>
      <c r="O6" s="67">
        <v>10</v>
      </c>
      <c r="P6" s="67">
        <v>10</v>
      </c>
      <c r="Q6" s="67">
        <v>2</v>
      </c>
      <c r="R6" s="67">
        <v>2</v>
      </c>
      <c r="S6" s="67">
        <v>3</v>
      </c>
      <c r="T6" s="67">
        <v>3</v>
      </c>
      <c r="U6" s="67">
        <v>0</v>
      </c>
      <c r="V6" s="66">
        <v>183920.72</v>
      </c>
      <c r="W6" s="71">
        <f t="shared" si="0"/>
        <v>62</v>
      </c>
      <c r="X6">
        <f t="shared" si="3"/>
        <v>0</v>
      </c>
      <c r="Y6">
        <f t="shared" si="4"/>
        <v>0</v>
      </c>
      <c r="Z6">
        <f t="shared" si="5"/>
        <v>0</v>
      </c>
      <c r="AA6">
        <f t="shared" si="6"/>
        <v>0</v>
      </c>
      <c r="AB6">
        <f t="shared" si="7"/>
        <v>0</v>
      </c>
      <c r="AC6">
        <f t="shared" si="8"/>
        <v>0</v>
      </c>
      <c r="AD6">
        <f t="shared" si="9"/>
        <v>0</v>
      </c>
      <c r="AE6">
        <f t="shared" si="10"/>
        <v>0</v>
      </c>
      <c r="AF6">
        <f t="shared" si="11"/>
        <v>0</v>
      </c>
      <c r="AG6">
        <f t="shared" si="12"/>
        <v>0</v>
      </c>
      <c r="AH6">
        <f t="shared" si="13"/>
        <v>0</v>
      </c>
      <c r="AI6">
        <f t="shared" si="14"/>
        <v>0</v>
      </c>
      <c r="AJ6">
        <f t="shared" si="15"/>
        <v>0</v>
      </c>
      <c r="AK6">
        <f t="shared" si="16"/>
        <v>0</v>
      </c>
      <c r="AL6">
        <f t="shared" si="17"/>
        <v>0</v>
      </c>
      <c r="AM6">
        <f t="shared" si="18"/>
        <v>0</v>
      </c>
      <c r="AN6">
        <f t="shared" si="19"/>
        <v>0</v>
      </c>
      <c r="AO6">
        <f t="shared" si="20"/>
        <v>0</v>
      </c>
      <c r="AP6">
        <f t="shared" si="1"/>
        <v>0</v>
      </c>
      <c r="AQ6">
        <f t="shared" si="21"/>
        <v>0</v>
      </c>
      <c r="AR6">
        <f t="shared" si="22"/>
        <v>0</v>
      </c>
      <c r="AS6">
        <f t="shared" si="23"/>
        <v>0</v>
      </c>
      <c r="AT6">
        <f t="shared" si="24"/>
        <v>0</v>
      </c>
      <c r="AU6">
        <f t="shared" si="2"/>
        <v>1</v>
      </c>
      <c r="AV6">
        <f t="shared" si="25"/>
        <v>0</v>
      </c>
      <c r="AW6">
        <f t="shared" si="26"/>
        <v>0</v>
      </c>
      <c r="AX6">
        <f t="shared" si="27"/>
        <v>0</v>
      </c>
    </row>
    <row r="7" spans="1:50" ht="47.25" hidden="1" x14ac:dyDescent="0.25">
      <c r="A7" s="115">
        <v>6</v>
      </c>
      <c r="B7" s="64" t="s">
        <v>979</v>
      </c>
      <c r="C7" s="64" t="s">
        <v>23</v>
      </c>
      <c r="D7" s="64" t="s">
        <v>980</v>
      </c>
      <c r="E7" s="65">
        <v>759595</v>
      </c>
      <c r="F7" s="64">
        <v>10</v>
      </c>
      <c r="G7" s="64">
        <v>4</v>
      </c>
      <c r="H7" s="64">
        <v>3</v>
      </c>
      <c r="I7" s="64">
        <v>1</v>
      </c>
      <c r="J7" s="64">
        <v>2</v>
      </c>
      <c r="K7" s="64">
        <v>1</v>
      </c>
      <c r="L7" s="64">
        <v>0</v>
      </c>
      <c r="M7" s="64">
        <v>1</v>
      </c>
      <c r="N7" s="64">
        <v>10</v>
      </c>
      <c r="O7" s="64">
        <v>10</v>
      </c>
      <c r="P7" s="64">
        <v>10</v>
      </c>
      <c r="Q7" s="64">
        <v>2</v>
      </c>
      <c r="R7" s="64">
        <v>2</v>
      </c>
      <c r="S7" s="64">
        <v>3</v>
      </c>
      <c r="T7" s="64">
        <v>3</v>
      </c>
      <c r="U7" s="64">
        <v>0</v>
      </c>
      <c r="V7" s="65">
        <v>406121</v>
      </c>
      <c r="W7" s="71">
        <f t="shared" si="0"/>
        <v>62</v>
      </c>
      <c r="X7">
        <f t="shared" si="3"/>
        <v>0</v>
      </c>
      <c r="Y7">
        <f t="shared" si="4"/>
        <v>0</v>
      </c>
      <c r="Z7">
        <f t="shared" si="5"/>
        <v>0</v>
      </c>
      <c r="AA7">
        <f t="shared" si="6"/>
        <v>0</v>
      </c>
      <c r="AB7">
        <f t="shared" si="7"/>
        <v>0</v>
      </c>
      <c r="AC7">
        <f t="shared" si="8"/>
        <v>0</v>
      </c>
      <c r="AD7">
        <f t="shared" si="9"/>
        <v>0</v>
      </c>
      <c r="AE7">
        <f t="shared" si="10"/>
        <v>0</v>
      </c>
      <c r="AF7">
        <f t="shared" si="11"/>
        <v>0</v>
      </c>
      <c r="AG7">
        <f t="shared" si="12"/>
        <v>0</v>
      </c>
      <c r="AH7">
        <f t="shared" si="13"/>
        <v>0</v>
      </c>
      <c r="AI7">
        <f t="shared" si="14"/>
        <v>0</v>
      </c>
      <c r="AJ7">
        <f t="shared" si="15"/>
        <v>0</v>
      </c>
      <c r="AK7">
        <f t="shared" si="16"/>
        <v>0</v>
      </c>
      <c r="AL7">
        <f t="shared" si="17"/>
        <v>0</v>
      </c>
      <c r="AM7">
        <f t="shared" si="18"/>
        <v>0</v>
      </c>
      <c r="AN7">
        <f t="shared" si="19"/>
        <v>0</v>
      </c>
      <c r="AO7">
        <f t="shared" si="20"/>
        <v>0</v>
      </c>
      <c r="AP7">
        <f t="shared" si="1"/>
        <v>0</v>
      </c>
      <c r="AQ7">
        <f t="shared" si="21"/>
        <v>0</v>
      </c>
      <c r="AR7">
        <f t="shared" si="22"/>
        <v>0</v>
      </c>
      <c r="AS7">
        <f t="shared" si="23"/>
        <v>0</v>
      </c>
      <c r="AT7">
        <f t="shared" si="24"/>
        <v>0</v>
      </c>
      <c r="AU7">
        <f t="shared" si="2"/>
        <v>1</v>
      </c>
      <c r="AV7">
        <f t="shared" si="25"/>
        <v>0</v>
      </c>
      <c r="AW7">
        <f t="shared" si="26"/>
        <v>0</v>
      </c>
      <c r="AX7">
        <f t="shared" si="27"/>
        <v>0</v>
      </c>
    </row>
    <row r="8" spans="1:50" ht="47.25" hidden="1" x14ac:dyDescent="0.25">
      <c r="A8" s="115">
        <v>7</v>
      </c>
      <c r="B8" s="64" t="s">
        <v>979</v>
      </c>
      <c r="C8" s="64" t="s">
        <v>23</v>
      </c>
      <c r="D8" s="64" t="s">
        <v>997</v>
      </c>
      <c r="E8" s="65">
        <v>573105</v>
      </c>
      <c r="F8" s="64">
        <v>10</v>
      </c>
      <c r="G8" s="67">
        <v>4</v>
      </c>
      <c r="H8" s="67">
        <v>3</v>
      </c>
      <c r="I8" s="67">
        <v>1</v>
      </c>
      <c r="J8" s="67">
        <v>2</v>
      </c>
      <c r="K8" s="67">
        <v>1</v>
      </c>
      <c r="L8" s="67">
        <v>0</v>
      </c>
      <c r="M8" s="67">
        <v>1</v>
      </c>
      <c r="N8" s="67">
        <v>10</v>
      </c>
      <c r="O8" s="67">
        <v>10</v>
      </c>
      <c r="P8" s="67">
        <v>10</v>
      </c>
      <c r="Q8" s="67">
        <v>1</v>
      </c>
      <c r="R8" s="67">
        <v>2</v>
      </c>
      <c r="S8" s="67">
        <v>3</v>
      </c>
      <c r="T8" s="67">
        <v>3</v>
      </c>
      <c r="U8" s="67">
        <v>0</v>
      </c>
      <c r="V8" s="65">
        <v>308550</v>
      </c>
      <c r="W8" s="71">
        <f t="shared" si="0"/>
        <v>61</v>
      </c>
      <c r="X8">
        <f t="shared" si="3"/>
        <v>0</v>
      </c>
      <c r="Y8">
        <f t="shared" si="4"/>
        <v>0</v>
      </c>
      <c r="Z8">
        <f t="shared" si="5"/>
        <v>0</v>
      </c>
      <c r="AA8">
        <f t="shared" si="6"/>
        <v>0</v>
      </c>
      <c r="AB8">
        <f t="shared" si="7"/>
        <v>0</v>
      </c>
      <c r="AC8">
        <f t="shared" si="8"/>
        <v>0</v>
      </c>
      <c r="AD8">
        <f t="shared" si="9"/>
        <v>0</v>
      </c>
      <c r="AE8">
        <f t="shared" si="10"/>
        <v>0</v>
      </c>
      <c r="AF8">
        <f t="shared" si="11"/>
        <v>0</v>
      </c>
      <c r="AG8">
        <f t="shared" si="12"/>
        <v>0</v>
      </c>
      <c r="AH8">
        <f t="shared" si="13"/>
        <v>0</v>
      </c>
      <c r="AI8">
        <f t="shared" si="14"/>
        <v>0</v>
      </c>
      <c r="AJ8">
        <f t="shared" si="15"/>
        <v>0</v>
      </c>
      <c r="AK8">
        <f t="shared" si="16"/>
        <v>0</v>
      </c>
      <c r="AL8">
        <f t="shared" si="17"/>
        <v>0</v>
      </c>
      <c r="AM8">
        <f t="shared" si="18"/>
        <v>0</v>
      </c>
      <c r="AN8">
        <f t="shared" si="19"/>
        <v>0</v>
      </c>
      <c r="AO8">
        <f t="shared" si="20"/>
        <v>0</v>
      </c>
      <c r="AP8">
        <f t="shared" si="1"/>
        <v>0</v>
      </c>
      <c r="AQ8">
        <f t="shared" si="21"/>
        <v>0</v>
      </c>
      <c r="AR8">
        <f t="shared" si="22"/>
        <v>0</v>
      </c>
      <c r="AS8">
        <f t="shared" si="23"/>
        <v>0</v>
      </c>
      <c r="AT8">
        <f t="shared" si="24"/>
        <v>0</v>
      </c>
      <c r="AU8">
        <f t="shared" si="2"/>
        <v>1</v>
      </c>
      <c r="AV8">
        <f t="shared" si="25"/>
        <v>0</v>
      </c>
      <c r="AW8">
        <f t="shared" si="26"/>
        <v>0</v>
      </c>
      <c r="AX8">
        <f t="shared" si="27"/>
        <v>0</v>
      </c>
    </row>
    <row r="9" spans="1:50" ht="94.5" hidden="1" x14ac:dyDescent="0.25">
      <c r="A9" s="115">
        <v>8</v>
      </c>
      <c r="B9" s="64" t="s">
        <v>310</v>
      </c>
      <c r="C9" s="64" t="s">
        <v>23</v>
      </c>
      <c r="D9" s="64" t="s">
        <v>1014</v>
      </c>
      <c r="E9" s="66">
        <v>692573.16</v>
      </c>
      <c r="F9" s="67">
        <v>10</v>
      </c>
      <c r="G9" s="67">
        <v>3</v>
      </c>
      <c r="H9" s="67">
        <v>1</v>
      </c>
      <c r="I9" s="67">
        <v>1</v>
      </c>
      <c r="J9" s="67">
        <v>2</v>
      </c>
      <c r="K9" s="67">
        <v>2</v>
      </c>
      <c r="L9" s="67">
        <v>0</v>
      </c>
      <c r="M9" s="67">
        <v>1</v>
      </c>
      <c r="N9" s="67">
        <v>10</v>
      </c>
      <c r="O9" s="67">
        <v>10</v>
      </c>
      <c r="P9" s="67">
        <v>10</v>
      </c>
      <c r="Q9" s="67">
        <v>2</v>
      </c>
      <c r="R9" s="67">
        <v>2</v>
      </c>
      <c r="S9" s="67">
        <v>3</v>
      </c>
      <c r="T9" s="67">
        <v>3</v>
      </c>
      <c r="U9" s="67">
        <v>0</v>
      </c>
      <c r="V9" s="66">
        <v>362332.33</v>
      </c>
      <c r="W9" s="71">
        <f t="shared" si="0"/>
        <v>60</v>
      </c>
      <c r="X9">
        <f t="shared" si="3"/>
        <v>0</v>
      </c>
      <c r="Y9">
        <f t="shared" si="4"/>
        <v>0</v>
      </c>
      <c r="Z9">
        <f t="shared" si="5"/>
        <v>0</v>
      </c>
      <c r="AA9">
        <f t="shared" si="6"/>
        <v>0</v>
      </c>
      <c r="AB9">
        <f t="shared" si="7"/>
        <v>0</v>
      </c>
      <c r="AC9">
        <f t="shared" si="8"/>
        <v>0</v>
      </c>
      <c r="AD9">
        <f t="shared" si="9"/>
        <v>0</v>
      </c>
      <c r="AE9">
        <f t="shared" si="10"/>
        <v>0</v>
      </c>
      <c r="AF9">
        <f t="shared" si="11"/>
        <v>0</v>
      </c>
      <c r="AG9">
        <f t="shared" si="12"/>
        <v>0</v>
      </c>
      <c r="AH9">
        <f t="shared" si="13"/>
        <v>0</v>
      </c>
      <c r="AI9">
        <f t="shared" si="14"/>
        <v>0</v>
      </c>
      <c r="AJ9">
        <f t="shared" si="15"/>
        <v>0</v>
      </c>
      <c r="AK9">
        <f t="shared" si="16"/>
        <v>0</v>
      </c>
      <c r="AL9">
        <f t="shared" si="17"/>
        <v>0</v>
      </c>
      <c r="AM9">
        <f t="shared" si="18"/>
        <v>0</v>
      </c>
      <c r="AN9">
        <f t="shared" si="19"/>
        <v>0</v>
      </c>
      <c r="AO9">
        <f t="shared" si="20"/>
        <v>0</v>
      </c>
      <c r="AP9">
        <f t="shared" si="1"/>
        <v>0</v>
      </c>
      <c r="AQ9">
        <f t="shared" si="21"/>
        <v>0</v>
      </c>
      <c r="AR9">
        <f t="shared" si="22"/>
        <v>0</v>
      </c>
      <c r="AS9">
        <f t="shared" si="23"/>
        <v>0</v>
      </c>
      <c r="AT9">
        <f t="shared" si="24"/>
        <v>0</v>
      </c>
      <c r="AU9">
        <f t="shared" si="2"/>
        <v>1</v>
      </c>
      <c r="AV9">
        <f t="shared" si="25"/>
        <v>0</v>
      </c>
      <c r="AW9">
        <f t="shared" si="26"/>
        <v>0</v>
      </c>
      <c r="AX9">
        <f t="shared" si="27"/>
        <v>0</v>
      </c>
    </row>
    <row r="10" spans="1:50" ht="47.25" hidden="1" x14ac:dyDescent="0.25">
      <c r="A10" s="115">
        <v>9</v>
      </c>
      <c r="B10" s="64" t="s">
        <v>644</v>
      </c>
      <c r="C10" s="64" t="s">
        <v>694</v>
      </c>
      <c r="D10" s="64" t="s">
        <v>793</v>
      </c>
      <c r="E10" s="65">
        <v>428750</v>
      </c>
      <c r="F10" s="64">
        <v>10</v>
      </c>
      <c r="G10" s="64">
        <v>3</v>
      </c>
      <c r="H10" s="64">
        <v>3</v>
      </c>
      <c r="I10" s="64">
        <v>1</v>
      </c>
      <c r="J10" s="64">
        <v>0</v>
      </c>
      <c r="K10" s="64">
        <v>5</v>
      </c>
      <c r="L10" s="64">
        <v>0</v>
      </c>
      <c r="M10" s="64">
        <v>1</v>
      </c>
      <c r="N10" s="64">
        <v>10</v>
      </c>
      <c r="O10" s="64">
        <v>10</v>
      </c>
      <c r="P10" s="64">
        <v>10</v>
      </c>
      <c r="Q10" s="64">
        <v>2</v>
      </c>
      <c r="R10" s="64">
        <v>2</v>
      </c>
      <c r="S10" s="64">
        <v>3</v>
      </c>
      <c r="T10" s="64">
        <v>0</v>
      </c>
      <c r="U10" s="64">
        <v>0</v>
      </c>
      <c r="V10" s="65">
        <v>188650</v>
      </c>
      <c r="W10" s="71">
        <f t="shared" si="0"/>
        <v>60</v>
      </c>
      <c r="X10">
        <f t="shared" si="3"/>
        <v>0</v>
      </c>
      <c r="Y10">
        <f t="shared" si="4"/>
        <v>0</v>
      </c>
      <c r="Z10">
        <f t="shared" si="5"/>
        <v>0</v>
      </c>
      <c r="AA10">
        <f t="shared" si="6"/>
        <v>0</v>
      </c>
      <c r="AB10">
        <f t="shared" si="7"/>
        <v>0</v>
      </c>
      <c r="AC10">
        <f t="shared" si="8"/>
        <v>0</v>
      </c>
      <c r="AD10">
        <f t="shared" si="9"/>
        <v>0</v>
      </c>
      <c r="AE10">
        <f t="shared" si="10"/>
        <v>0</v>
      </c>
      <c r="AF10">
        <f t="shared" si="11"/>
        <v>0</v>
      </c>
      <c r="AG10">
        <f t="shared" si="12"/>
        <v>0</v>
      </c>
      <c r="AH10">
        <f t="shared" si="13"/>
        <v>0</v>
      </c>
      <c r="AI10">
        <f t="shared" si="14"/>
        <v>0</v>
      </c>
      <c r="AJ10">
        <f t="shared" si="15"/>
        <v>0</v>
      </c>
      <c r="AK10">
        <f t="shared" si="16"/>
        <v>0</v>
      </c>
      <c r="AL10">
        <f t="shared" si="17"/>
        <v>0</v>
      </c>
      <c r="AM10">
        <f t="shared" si="18"/>
        <v>0</v>
      </c>
      <c r="AN10">
        <f t="shared" si="19"/>
        <v>0</v>
      </c>
      <c r="AO10">
        <f t="shared" si="20"/>
        <v>0</v>
      </c>
      <c r="AP10">
        <f t="shared" si="1"/>
        <v>0</v>
      </c>
      <c r="AQ10">
        <f t="shared" si="21"/>
        <v>0</v>
      </c>
      <c r="AR10">
        <f t="shared" si="22"/>
        <v>0</v>
      </c>
      <c r="AS10">
        <f t="shared" si="23"/>
        <v>0</v>
      </c>
      <c r="AT10">
        <f t="shared" si="24"/>
        <v>0</v>
      </c>
      <c r="AU10">
        <f t="shared" si="2"/>
        <v>0</v>
      </c>
      <c r="AV10">
        <f t="shared" si="25"/>
        <v>0</v>
      </c>
      <c r="AW10">
        <f t="shared" si="26"/>
        <v>0</v>
      </c>
      <c r="AX10">
        <f t="shared" si="27"/>
        <v>1</v>
      </c>
    </row>
    <row r="11" spans="1:50" ht="78.75" hidden="1" x14ac:dyDescent="0.25">
      <c r="A11" s="115">
        <v>10</v>
      </c>
      <c r="B11" s="64" t="s">
        <v>1430</v>
      </c>
      <c r="C11" s="64" t="s">
        <v>471</v>
      </c>
      <c r="D11" s="64" t="s">
        <v>1433</v>
      </c>
      <c r="E11" s="66">
        <v>391633.35</v>
      </c>
      <c r="F11" s="67">
        <v>10</v>
      </c>
      <c r="G11" s="67">
        <v>3</v>
      </c>
      <c r="H11" s="67">
        <v>3</v>
      </c>
      <c r="I11" s="67">
        <v>3</v>
      </c>
      <c r="J11" s="67">
        <v>0</v>
      </c>
      <c r="K11" s="67">
        <v>1</v>
      </c>
      <c r="L11" s="67">
        <v>0</v>
      </c>
      <c r="M11" s="67">
        <v>5</v>
      </c>
      <c r="N11" s="67">
        <v>4</v>
      </c>
      <c r="O11" s="67">
        <v>10</v>
      </c>
      <c r="P11" s="67">
        <v>10</v>
      </c>
      <c r="Q11" s="67">
        <v>2</v>
      </c>
      <c r="R11" s="67">
        <v>2</v>
      </c>
      <c r="S11" s="67">
        <v>3</v>
      </c>
      <c r="T11" s="67">
        <v>3</v>
      </c>
      <c r="U11" s="67">
        <v>0</v>
      </c>
      <c r="V11" s="66">
        <v>191939.12</v>
      </c>
      <c r="W11" s="71">
        <f t="shared" si="0"/>
        <v>59</v>
      </c>
      <c r="X11">
        <f t="shared" si="3"/>
        <v>0</v>
      </c>
      <c r="Y11">
        <f t="shared" si="4"/>
        <v>0</v>
      </c>
      <c r="Z11">
        <f t="shared" si="5"/>
        <v>0</v>
      </c>
      <c r="AA11">
        <f t="shared" si="6"/>
        <v>0</v>
      </c>
      <c r="AB11">
        <f t="shared" si="7"/>
        <v>0</v>
      </c>
      <c r="AC11">
        <f t="shared" si="8"/>
        <v>0</v>
      </c>
      <c r="AD11">
        <f t="shared" si="9"/>
        <v>0</v>
      </c>
      <c r="AE11">
        <f t="shared" si="10"/>
        <v>0</v>
      </c>
      <c r="AF11">
        <f t="shared" si="11"/>
        <v>0</v>
      </c>
      <c r="AG11">
        <f t="shared" si="12"/>
        <v>0</v>
      </c>
      <c r="AH11">
        <f t="shared" si="13"/>
        <v>0</v>
      </c>
      <c r="AI11">
        <f t="shared" si="14"/>
        <v>0</v>
      </c>
      <c r="AJ11">
        <f t="shared" si="15"/>
        <v>0</v>
      </c>
      <c r="AK11">
        <f t="shared" si="16"/>
        <v>0</v>
      </c>
      <c r="AL11">
        <f t="shared" si="17"/>
        <v>0</v>
      </c>
      <c r="AM11">
        <f t="shared" si="18"/>
        <v>0</v>
      </c>
      <c r="AN11">
        <f t="shared" si="19"/>
        <v>0</v>
      </c>
      <c r="AO11">
        <f t="shared" si="20"/>
        <v>0</v>
      </c>
      <c r="AP11">
        <f t="shared" si="1"/>
        <v>0</v>
      </c>
      <c r="AQ11">
        <f t="shared" si="21"/>
        <v>0</v>
      </c>
      <c r="AR11">
        <f t="shared" si="22"/>
        <v>0</v>
      </c>
      <c r="AS11">
        <f t="shared" si="23"/>
        <v>0</v>
      </c>
      <c r="AT11">
        <f t="shared" si="24"/>
        <v>0</v>
      </c>
      <c r="AU11">
        <f t="shared" si="2"/>
        <v>0</v>
      </c>
      <c r="AV11">
        <f t="shared" si="25"/>
        <v>1</v>
      </c>
      <c r="AW11">
        <f t="shared" si="26"/>
        <v>0</v>
      </c>
      <c r="AX11">
        <f t="shared" si="27"/>
        <v>0</v>
      </c>
    </row>
    <row r="12" spans="1:50" ht="141.75" hidden="1" x14ac:dyDescent="0.25">
      <c r="A12" s="115">
        <v>11</v>
      </c>
      <c r="B12" s="64" t="s">
        <v>379</v>
      </c>
      <c r="C12" s="64" t="s">
        <v>380</v>
      </c>
      <c r="D12" s="64" t="s">
        <v>381</v>
      </c>
      <c r="E12" s="65">
        <v>3000000</v>
      </c>
      <c r="F12" s="64">
        <v>10</v>
      </c>
      <c r="G12" s="64">
        <v>14</v>
      </c>
      <c r="H12" s="64">
        <v>3</v>
      </c>
      <c r="I12" s="64">
        <v>5</v>
      </c>
      <c r="J12" s="64">
        <v>1</v>
      </c>
      <c r="K12" s="64">
        <v>1</v>
      </c>
      <c r="L12" s="64">
        <v>0</v>
      </c>
      <c r="M12" s="64">
        <v>10</v>
      </c>
      <c r="N12" s="64">
        <v>1</v>
      </c>
      <c r="O12" s="64">
        <v>3</v>
      </c>
      <c r="P12" s="64">
        <v>3</v>
      </c>
      <c r="Q12" s="64">
        <v>0</v>
      </c>
      <c r="R12" s="64">
        <v>2</v>
      </c>
      <c r="S12" s="64">
        <v>3</v>
      </c>
      <c r="T12" s="64">
        <v>3</v>
      </c>
      <c r="U12" s="64">
        <v>0</v>
      </c>
      <c r="V12" s="65">
        <v>2070000</v>
      </c>
      <c r="W12" s="71">
        <f t="shared" si="0"/>
        <v>59</v>
      </c>
      <c r="X12">
        <f t="shared" si="3"/>
        <v>0</v>
      </c>
      <c r="Y12">
        <f t="shared" si="4"/>
        <v>0</v>
      </c>
      <c r="Z12">
        <f t="shared" si="5"/>
        <v>0</v>
      </c>
      <c r="AA12">
        <f t="shared" si="6"/>
        <v>0</v>
      </c>
      <c r="AB12">
        <f t="shared" si="7"/>
        <v>0</v>
      </c>
      <c r="AC12">
        <f t="shared" si="8"/>
        <v>0</v>
      </c>
      <c r="AD12">
        <f t="shared" si="9"/>
        <v>0</v>
      </c>
      <c r="AE12">
        <f t="shared" si="10"/>
        <v>0</v>
      </c>
      <c r="AF12">
        <f t="shared" si="11"/>
        <v>0</v>
      </c>
      <c r="AG12">
        <f t="shared" si="12"/>
        <v>0</v>
      </c>
      <c r="AH12">
        <f t="shared" si="13"/>
        <v>0</v>
      </c>
      <c r="AI12">
        <f t="shared" si="14"/>
        <v>0</v>
      </c>
      <c r="AJ12">
        <f t="shared" si="15"/>
        <v>0</v>
      </c>
      <c r="AK12">
        <f t="shared" si="16"/>
        <v>0</v>
      </c>
      <c r="AL12">
        <f t="shared" si="17"/>
        <v>0</v>
      </c>
      <c r="AM12">
        <f t="shared" si="18"/>
        <v>0</v>
      </c>
      <c r="AN12">
        <f t="shared" si="19"/>
        <v>0</v>
      </c>
      <c r="AO12">
        <f t="shared" si="20"/>
        <v>0</v>
      </c>
      <c r="AP12">
        <f t="shared" si="1"/>
        <v>0</v>
      </c>
      <c r="AQ12">
        <f t="shared" si="21"/>
        <v>0</v>
      </c>
      <c r="AR12">
        <f t="shared" si="22"/>
        <v>0</v>
      </c>
      <c r="AS12">
        <f t="shared" si="23"/>
        <v>0</v>
      </c>
      <c r="AT12">
        <f t="shared" si="24"/>
        <v>1</v>
      </c>
      <c r="AU12">
        <f t="shared" si="2"/>
        <v>0</v>
      </c>
      <c r="AV12">
        <f t="shared" si="25"/>
        <v>0</v>
      </c>
      <c r="AW12">
        <f t="shared" si="26"/>
        <v>0</v>
      </c>
      <c r="AX12">
        <f t="shared" si="27"/>
        <v>0</v>
      </c>
    </row>
    <row r="13" spans="1:50" ht="63" hidden="1" x14ac:dyDescent="0.25">
      <c r="A13" s="115">
        <v>12</v>
      </c>
      <c r="B13" s="59" t="s">
        <v>40</v>
      </c>
      <c r="C13" s="59" t="s">
        <v>41</v>
      </c>
      <c r="D13" s="59" t="s">
        <v>42</v>
      </c>
      <c r="E13" s="65">
        <v>840648.72</v>
      </c>
      <c r="F13" s="64">
        <v>10</v>
      </c>
      <c r="G13" s="59">
        <v>3</v>
      </c>
      <c r="H13" s="59">
        <v>3</v>
      </c>
      <c r="I13" s="59">
        <v>1</v>
      </c>
      <c r="J13" s="59">
        <v>2</v>
      </c>
      <c r="K13" s="59">
        <v>2</v>
      </c>
      <c r="L13" s="59">
        <v>0</v>
      </c>
      <c r="M13" s="59">
        <v>1</v>
      </c>
      <c r="N13" s="59">
        <v>7</v>
      </c>
      <c r="O13" s="64">
        <v>10</v>
      </c>
      <c r="P13" s="64">
        <v>10</v>
      </c>
      <c r="Q13" s="59">
        <v>2</v>
      </c>
      <c r="R13" s="59">
        <v>2</v>
      </c>
      <c r="S13" s="59">
        <v>3</v>
      </c>
      <c r="T13" s="59">
        <v>3</v>
      </c>
      <c r="U13" s="59">
        <v>0</v>
      </c>
      <c r="V13" s="65">
        <v>563234.61</v>
      </c>
      <c r="W13" s="71">
        <f t="shared" si="0"/>
        <v>59</v>
      </c>
      <c r="X13">
        <f t="shared" si="3"/>
        <v>0</v>
      </c>
      <c r="Y13">
        <f t="shared" si="4"/>
        <v>0</v>
      </c>
      <c r="Z13">
        <f t="shared" si="5"/>
        <v>0</v>
      </c>
      <c r="AA13">
        <f t="shared" si="6"/>
        <v>0</v>
      </c>
      <c r="AB13">
        <f t="shared" si="7"/>
        <v>0</v>
      </c>
      <c r="AC13">
        <f t="shared" si="8"/>
        <v>0</v>
      </c>
      <c r="AD13">
        <f t="shared" si="9"/>
        <v>0</v>
      </c>
      <c r="AE13">
        <f t="shared" si="10"/>
        <v>0</v>
      </c>
      <c r="AF13">
        <f t="shared" si="11"/>
        <v>0</v>
      </c>
      <c r="AG13">
        <f t="shared" si="12"/>
        <v>0</v>
      </c>
      <c r="AH13">
        <f t="shared" si="13"/>
        <v>0</v>
      </c>
      <c r="AI13">
        <f t="shared" si="14"/>
        <v>0</v>
      </c>
      <c r="AJ13">
        <f t="shared" si="15"/>
        <v>0</v>
      </c>
      <c r="AK13">
        <f t="shared" si="16"/>
        <v>0</v>
      </c>
      <c r="AL13">
        <f t="shared" si="17"/>
        <v>0</v>
      </c>
      <c r="AM13">
        <f t="shared" si="18"/>
        <v>0</v>
      </c>
      <c r="AN13">
        <f t="shared" si="19"/>
        <v>0</v>
      </c>
      <c r="AO13">
        <f t="shared" si="20"/>
        <v>0</v>
      </c>
      <c r="AP13">
        <f t="shared" si="1"/>
        <v>0</v>
      </c>
      <c r="AQ13">
        <f t="shared" si="21"/>
        <v>0</v>
      </c>
      <c r="AR13">
        <f t="shared" si="22"/>
        <v>1</v>
      </c>
      <c r="AS13">
        <f t="shared" si="23"/>
        <v>0</v>
      </c>
      <c r="AT13">
        <f t="shared" si="24"/>
        <v>0</v>
      </c>
      <c r="AU13">
        <f t="shared" si="2"/>
        <v>0</v>
      </c>
      <c r="AV13">
        <f t="shared" si="25"/>
        <v>0</v>
      </c>
      <c r="AW13">
        <f t="shared" si="26"/>
        <v>0</v>
      </c>
      <c r="AX13">
        <f t="shared" si="27"/>
        <v>0</v>
      </c>
    </row>
    <row r="14" spans="1:50" ht="94.5" x14ac:dyDescent="0.25">
      <c r="A14" s="115">
        <v>13</v>
      </c>
      <c r="B14" s="64" t="s">
        <v>513</v>
      </c>
      <c r="C14" s="64" t="s">
        <v>635</v>
      </c>
      <c r="D14" s="64" t="s">
        <v>636</v>
      </c>
      <c r="E14" s="65">
        <v>300000</v>
      </c>
      <c r="F14" s="67">
        <v>10</v>
      </c>
      <c r="G14" s="67">
        <v>7</v>
      </c>
      <c r="H14" s="67">
        <v>3</v>
      </c>
      <c r="I14" s="67">
        <v>2</v>
      </c>
      <c r="J14" s="67">
        <v>0</v>
      </c>
      <c r="K14" s="67">
        <v>1</v>
      </c>
      <c r="L14" s="67">
        <v>0</v>
      </c>
      <c r="M14" s="67">
        <v>1</v>
      </c>
      <c r="N14" s="67">
        <v>4</v>
      </c>
      <c r="O14" s="67">
        <v>10</v>
      </c>
      <c r="P14" s="67">
        <v>10</v>
      </c>
      <c r="Q14" s="67">
        <v>2</v>
      </c>
      <c r="R14" s="67">
        <v>2</v>
      </c>
      <c r="S14" s="67">
        <v>3</v>
      </c>
      <c r="T14" s="67">
        <v>3</v>
      </c>
      <c r="U14" s="67">
        <v>0</v>
      </c>
      <c r="V14" s="65">
        <v>110400</v>
      </c>
      <c r="W14" s="71">
        <f t="shared" si="0"/>
        <v>58</v>
      </c>
      <c r="X14">
        <f t="shared" si="3"/>
        <v>0</v>
      </c>
      <c r="Y14">
        <f t="shared" si="4"/>
        <v>0</v>
      </c>
      <c r="Z14">
        <f t="shared" si="5"/>
        <v>0</v>
      </c>
      <c r="AA14">
        <f t="shared" si="6"/>
        <v>0</v>
      </c>
      <c r="AB14">
        <f t="shared" si="7"/>
        <v>0</v>
      </c>
      <c r="AC14">
        <f t="shared" si="8"/>
        <v>0</v>
      </c>
      <c r="AD14">
        <f t="shared" si="9"/>
        <v>0</v>
      </c>
      <c r="AE14">
        <f t="shared" si="10"/>
        <v>0</v>
      </c>
      <c r="AF14">
        <f t="shared" si="11"/>
        <v>0</v>
      </c>
      <c r="AG14">
        <f t="shared" si="12"/>
        <v>0</v>
      </c>
      <c r="AH14">
        <f t="shared" si="13"/>
        <v>0</v>
      </c>
      <c r="AI14">
        <f t="shared" si="14"/>
        <v>0</v>
      </c>
      <c r="AJ14">
        <f t="shared" si="15"/>
        <v>0</v>
      </c>
      <c r="AK14">
        <f t="shared" si="16"/>
        <v>0</v>
      </c>
      <c r="AL14">
        <f t="shared" si="17"/>
        <v>0</v>
      </c>
      <c r="AM14">
        <f t="shared" si="18"/>
        <v>0</v>
      </c>
      <c r="AN14">
        <f t="shared" si="19"/>
        <v>0</v>
      </c>
      <c r="AO14">
        <f t="shared" si="20"/>
        <v>0</v>
      </c>
      <c r="AP14">
        <f t="shared" si="1"/>
        <v>0</v>
      </c>
      <c r="AQ14">
        <f t="shared" si="21"/>
        <v>0</v>
      </c>
      <c r="AR14">
        <f t="shared" si="22"/>
        <v>0</v>
      </c>
      <c r="AS14">
        <f t="shared" si="23"/>
        <v>0</v>
      </c>
      <c r="AT14">
        <f t="shared" si="24"/>
        <v>0</v>
      </c>
      <c r="AU14">
        <f t="shared" si="2"/>
        <v>0</v>
      </c>
      <c r="AV14">
        <f t="shared" si="25"/>
        <v>0</v>
      </c>
      <c r="AW14">
        <f t="shared" si="26"/>
        <v>0</v>
      </c>
      <c r="AX14">
        <f t="shared" si="27"/>
        <v>1</v>
      </c>
    </row>
    <row r="15" spans="1:50" ht="78.75" hidden="1" x14ac:dyDescent="0.25">
      <c r="A15" s="115">
        <v>14</v>
      </c>
      <c r="B15" s="64" t="s">
        <v>475</v>
      </c>
      <c r="C15" s="64" t="s">
        <v>23</v>
      </c>
      <c r="D15" s="64" t="s">
        <v>987</v>
      </c>
      <c r="E15" s="65">
        <v>500630</v>
      </c>
      <c r="F15" s="64">
        <v>10</v>
      </c>
      <c r="G15" s="64">
        <v>4</v>
      </c>
      <c r="H15" s="64">
        <v>1</v>
      </c>
      <c r="I15" s="64">
        <v>1</v>
      </c>
      <c r="J15" s="64">
        <v>2</v>
      </c>
      <c r="K15" s="64">
        <v>3</v>
      </c>
      <c r="L15" s="64">
        <v>0</v>
      </c>
      <c r="M15" s="64">
        <v>1</v>
      </c>
      <c r="N15" s="64">
        <v>6</v>
      </c>
      <c r="O15" s="64">
        <v>10</v>
      </c>
      <c r="P15" s="64">
        <v>10</v>
      </c>
      <c r="Q15" s="64">
        <v>2</v>
      </c>
      <c r="R15" s="64">
        <v>2</v>
      </c>
      <c r="S15" s="64">
        <v>3</v>
      </c>
      <c r="T15" s="64">
        <v>3</v>
      </c>
      <c r="U15" s="64">
        <v>0</v>
      </c>
      <c r="V15" s="65">
        <v>265069</v>
      </c>
      <c r="W15" s="71">
        <f t="shared" si="0"/>
        <v>58</v>
      </c>
      <c r="X15">
        <f t="shared" si="3"/>
        <v>0</v>
      </c>
      <c r="Y15">
        <f t="shared" si="4"/>
        <v>0</v>
      </c>
      <c r="Z15">
        <f t="shared" si="5"/>
        <v>0</v>
      </c>
      <c r="AA15">
        <f t="shared" si="6"/>
        <v>0</v>
      </c>
      <c r="AB15">
        <f t="shared" si="7"/>
        <v>0</v>
      </c>
      <c r="AC15">
        <f t="shared" si="8"/>
        <v>0</v>
      </c>
      <c r="AD15">
        <f t="shared" si="9"/>
        <v>0</v>
      </c>
      <c r="AE15">
        <f t="shared" si="10"/>
        <v>0</v>
      </c>
      <c r="AF15">
        <f t="shared" si="11"/>
        <v>0</v>
      </c>
      <c r="AG15">
        <f t="shared" si="12"/>
        <v>0</v>
      </c>
      <c r="AH15">
        <f t="shared" si="13"/>
        <v>0</v>
      </c>
      <c r="AI15">
        <f t="shared" si="14"/>
        <v>0</v>
      </c>
      <c r="AJ15">
        <f t="shared" si="15"/>
        <v>0</v>
      </c>
      <c r="AK15">
        <f t="shared" si="16"/>
        <v>0</v>
      </c>
      <c r="AL15">
        <f t="shared" si="17"/>
        <v>0</v>
      </c>
      <c r="AM15">
        <f t="shared" si="18"/>
        <v>0</v>
      </c>
      <c r="AN15">
        <f t="shared" si="19"/>
        <v>0</v>
      </c>
      <c r="AO15">
        <f t="shared" si="20"/>
        <v>0</v>
      </c>
      <c r="AP15">
        <f t="shared" si="1"/>
        <v>0</v>
      </c>
      <c r="AQ15">
        <f t="shared" si="21"/>
        <v>0</v>
      </c>
      <c r="AR15">
        <f t="shared" si="22"/>
        <v>0</v>
      </c>
      <c r="AS15">
        <f t="shared" si="23"/>
        <v>0</v>
      </c>
      <c r="AT15">
        <f t="shared" si="24"/>
        <v>0</v>
      </c>
      <c r="AU15">
        <f t="shared" si="2"/>
        <v>1</v>
      </c>
      <c r="AV15">
        <f t="shared" si="25"/>
        <v>0</v>
      </c>
      <c r="AW15">
        <f t="shared" si="26"/>
        <v>0</v>
      </c>
      <c r="AX15">
        <f t="shared" si="27"/>
        <v>0</v>
      </c>
    </row>
    <row r="16" spans="1:50" ht="63" hidden="1" x14ac:dyDescent="0.25">
      <c r="A16" s="115">
        <v>15</v>
      </c>
      <c r="B16" s="64" t="s">
        <v>979</v>
      </c>
      <c r="C16" s="64" t="s">
        <v>23</v>
      </c>
      <c r="D16" s="64" t="s">
        <v>995</v>
      </c>
      <c r="E16" s="65">
        <v>1080610</v>
      </c>
      <c r="F16" s="64">
        <v>10</v>
      </c>
      <c r="G16" s="64">
        <v>4</v>
      </c>
      <c r="H16" s="64">
        <v>3</v>
      </c>
      <c r="I16" s="64">
        <v>1</v>
      </c>
      <c r="J16" s="64">
        <v>2</v>
      </c>
      <c r="K16" s="64">
        <v>2</v>
      </c>
      <c r="L16" s="64">
        <v>0</v>
      </c>
      <c r="M16" s="64">
        <v>1</v>
      </c>
      <c r="N16" s="64">
        <v>5</v>
      </c>
      <c r="O16" s="64">
        <v>10</v>
      </c>
      <c r="P16" s="64">
        <v>10</v>
      </c>
      <c r="Q16" s="64">
        <v>2</v>
      </c>
      <c r="R16" s="64">
        <v>2</v>
      </c>
      <c r="S16" s="64">
        <v>3</v>
      </c>
      <c r="T16" s="64">
        <v>3</v>
      </c>
      <c r="U16" s="64">
        <v>0</v>
      </c>
      <c r="V16" s="65">
        <v>492160</v>
      </c>
      <c r="W16" s="71">
        <f t="shared" si="0"/>
        <v>58</v>
      </c>
      <c r="X16">
        <f t="shared" si="3"/>
        <v>0</v>
      </c>
      <c r="Y16">
        <f t="shared" si="4"/>
        <v>0</v>
      </c>
      <c r="Z16">
        <f t="shared" si="5"/>
        <v>0</v>
      </c>
      <c r="AA16">
        <f t="shared" si="6"/>
        <v>0</v>
      </c>
      <c r="AB16">
        <f t="shared" si="7"/>
        <v>0</v>
      </c>
      <c r="AC16">
        <f t="shared" si="8"/>
        <v>0</v>
      </c>
      <c r="AD16">
        <f t="shared" si="9"/>
        <v>0</v>
      </c>
      <c r="AE16">
        <f t="shared" si="10"/>
        <v>0</v>
      </c>
      <c r="AF16">
        <f t="shared" si="11"/>
        <v>0</v>
      </c>
      <c r="AG16">
        <f t="shared" si="12"/>
        <v>0</v>
      </c>
      <c r="AH16">
        <f t="shared" si="13"/>
        <v>0</v>
      </c>
      <c r="AI16">
        <f t="shared" si="14"/>
        <v>0</v>
      </c>
      <c r="AJ16">
        <f t="shared" si="15"/>
        <v>0</v>
      </c>
      <c r="AK16">
        <f t="shared" si="16"/>
        <v>0</v>
      </c>
      <c r="AL16">
        <f t="shared" si="17"/>
        <v>0</v>
      </c>
      <c r="AM16">
        <f t="shared" si="18"/>
        <v>0</v>
      </c>
      <c r="AN16">
        <f t="shared" si="19"/>
        <v>0</v>
      </c>
      <c r="AO16">
        <f t="shared" si="20"/>
        <v>0</v>
      </c>
      <c r="AP16">
        <f t="shared" si="1"/>
        <v>0</v>
      </c>
      <c r="AQ16">
        <f t="shared" si="21"/>
        <v>0</v>
      </c>
      <c r="AR16">
        <f t="shared" si="22"/>
        <v>0</v>
      </c>
      <c r="AS16">
        <f t="shared" si="23"/>
        <v>0</v>
      </c>
      <c r="AT16">
        <f t="shared" si="24"/>
        <v>0</v>
      </c>
      <c r="AU16">
        <f t="shared" si="2"/>
        <v>1</v>
      </c>
      <c r="AV16">
        <f t="shared" si="25"/>
        <v>0</v>
      </c>
      <c r="AW16">
        <f t="shared" si="26"/>
        <v>0</v>
      </c>
      <c r="AX16">
        <f t="shared" si="27"/>
        <v>0</v>
      </c>
    </row>
    <row r="17" spans="1:50" ht="63" hidden="1" x14ac:dyDescent="0.25">
      <c r="A17" s="115">
        <v>16</v>
      </c>
      <c r="B17" s="64" t="s">
        <v>1430</v>
      </c>
      <c r="C17" s="64" t="s">
        <v>1438</v>
      </c>
      <c r="D17" s="64" t="s">
        <v>1439</v>
      </c>
      <c r="E17" s="66">
        <v>2985059.57</v>
      </c>
      <c r="F17" s="67">
        <v>10</v>
      </c>
      <c r="G17" s="67">
        <v>3</v>
      </c>
      <c r="H17" s="67">
        <v>3</v>
      </c>
      <c r="I17" s="67">
        <v>5</v>
      </c>
      <c r="J17" s="67">
        <v>0</v>
      </c>
      <c r="K17" s="67">
        <v>1</v>
      </c>
      <c r="L17" s="67">
        <v>0</v>
      </c>
      <c r="M17" s="67">
        <v>9</v>
      </c>
      <c r="N17" s="67">
        <v>1</v>
      </c>
      <c r="O17" s="67">
        <v>5</v>
      </c>
      <c r="P17" s="67">
        <v>10</v>
      </c>
      <c r="Q17" s="67">
        <v>2</v>
      </c>
      <c r="R17" s="67">
        <v>2</v>
      </c>
      <c r="S17" s="67">
        <v>3</v>
      </c>
      <c r="T17" s="67">
        <v>3</v>
      </c>
      <c r="U17" s="67">
        <v>0</v>
      </c>
      <c r="V17" s="66">
        <v>1766567.23</v>
      </c>
      <c r="W17" s="71">
        <f t="shared" si="0"/>
        <v>57</v>
      </c>
      <c r="X17">
        <f t="shared" si="3"/>
        <v>0</v>
      </c>
      <c r="Y17">
        <f t="shared" si="4"/>
        <v>0</v>
      </c>
      <c r="Z17">
        <f t="shared" si="5"/>
        <v>0</v>
      </c>
      <c r="AA17">
        <f t="shared" si="6"/>
        <v>0</v>
      </c>
      <c r="AB17">
        <f t="shared" si="7"/>
        <v>0</v>
      </c>
      <c r="AC17">
        <f t="shared" si="8"/>
        <v>0</v>
      </c>
      <c r="AD17">
        <f t="shared" si="9"/>
        <v>0</v>
      </c>
      <c r="AE17">
        <f t="shared" si="10"/>
        <v>0</v>
      </c>
      <c r="AF17">
        <f t="shared" si="11"/>
        <v>0</v>
      </c>
      <c r="AG17">
        <f t="shared" si="12"/>
        <v>0</v>
      </c>
      <c r="AH17">
        <f t="shared" si="13"/>
        <v>0</v>
      </c>
      <c r="AI17">
        <f t="shared" si="14"/>
        <v>0</v>
      </c>
      <c r="AJ17">
        <f t="shared" si="15"/>
        <v>0</v>
      </c>
      <c r="AK17">
        <f t="shared" si="16"/>
        <v>0</v>
      </c>
      <c r="AL17">
        <f t="shared" si="17"/>
        <v>0</v>
      </c>
      <c r="AM17">
        <f t="shared" si="18"/>
        <v>0</v>
      </c>
      <c r="AN17">
        <f t="shared" si="19"/>
        <v>0</v>
      </c>
      <c r="AO17">
        <f t="shared" si="20"/>
        <v>0</v>
      </c>
      <c r="AP17">
        <f t="shared" si="1"/>
        <v>0</v>
      </c>
      <c r="AQ17">
        <f t="shared" si="21"/>
        <v>0</v>
      </c>
      <c r="AR17">
        <f t="shared" si="22"/>
        <v>0</v>
      </c>
      <c r="AS17">
        <f t="shared" si="23"/>
        <v>0</v>
      </c>
      <c r="AT17">
        <f t="shared" si="24"/>
        <v>0</v>
      </c>
      <c r="AU17">
        <f t="shared" si="2"/>
        <v>0</v>
      </c>
      <c r="AV17">
        <f t="shared" si="25"/>
        <v>1</v>
      </c>
      <c r="AW17">
        <f t="shared" si="26"/>
        <v>0</v>
      </c>
      <c r="AX17">
        <f t="shared" si="27"/>
        <v>0</v>
      </c>
    </row>
    <row r="18" spans="1:50" ht="78.75" hidden="1" x14ac:dyDescent="0.25">
      <c r="A18" s="115">
        <v>17</v>
      </c>
      <c r="B18" s="64" t="s">
        <v>979</v>
      </c>
      <c r="C18" s="64" t="s">
        <v>23</v>
      </c>
      <c r="D18" s="64" t="s">
        <v>998</v>
      </c>
      <c r="E18" s="66">
        <v>315440</v>
      </c>
      <c r="F18" s="64">
        <v>10</v>
      </c>
      <c r="G18" s="67">
        <v>4</v>
      </c>
      <c r="H18" s="67">
        <v>3</v>
      </c>
      <c r="I18" s="67">
        <v>1</v>
      </c>
      <c r="J18" s="67">
        <v>2</v>
      </c>
      <c r="K18" s="67">
        <v>1</v>
      </c>
      <c r="L18" s="67">
        <v>0</v>
      </c>
      <c r="M18" s="67">
        <v>1</v>
      </c>
      <c r="N18" s="67">
        <v>5</v>
      </c>
      <c r="O18" s="67">
        <v>10</v>
      </c>
      <c r="P18" s="67">
        <v>10</v>
      </c>
      <c r="Q18" s="67">
        <v>2</v>
      </c>
      <c r="R18" s="67">
        <v>2</v>
      </c>
      <c r="S18" s="67">
        <v>3</v>
      </c>
      <c r="T18" s="67">
        <v>3</v>
      </c>
      <c r="U18" s="67">
        <v>0</v>
      </c>
      <c r="V18" s="66">
        <v>168650</v>
      </c>
      <c r="W18" s="71">
        <f t="shared" si="0"/>
        <v>57</v>
      </c>
      <c r="X18">
        <f t="shared" si="3"/>
        <v>0</v>
      </c>
      <c r="Y18">
        <f t="shared" si="4"/>
        <v>0</v>
      </c>
      <c r="Z18">
        <f t="shared" si="5"/>
        <v>0</v>
      </c>
      <c r="AA18">
        <f t="shared" si="6"/>
        <v>0</v>
      </c>
      <c r="AB18">
        <f t="shared" si="7"/>
        <v>0</v>
      </c>
      <c r="AC18">
        <f t="shared" si="8"/>
        <v>0</v>
      </c>
      <c r="AD18">
        <f t="shared" si="9"/>
        <v>0</v>
      </c>
      <c r="AE18">
        <f t="shared" si="10"/>
        <v>0</v>
      </c>
      <c r="AF18">
        <f t="shared" si="11"/>
        <v>0</v>
      </c>
      <c r="AG18">
        <f t="shared" si="12"/>
        <v>0</v>
      </c>
      <c r="AH18">
        <f t="shared" si="13"/>
        <v>0</v>
      </c>
      <c r="AI18">
        <f t="shared" si="14"/>
        <v>0</v>
      </c>
      <c r="AJ18">
        <f t="shared" si="15"/>
        <v>0</v>
      </c>
      <c r="AK18">
        <f t="shared" si="16"/>
        <v>0</v>
      </c>
      <c r="AL18">
        <f t="shared" si="17"/>
        <v>0</v>
      </c>
      <c r="AM18">
        <f t="shared" si="18"/>
        <v>0</v>
      </c>
      <c r="AN18">
        <f t="shared" si="19"/>
        <v>0</v>
      </c>
      <c r="AO18">
        <f t="shared" si="20"/>
        <v>0</v>
      </c>
      <c r="AP18">
        <f t="shared" si="1"/>
        <v>0</v>
      </c>
      <c r="AQ18">
        <f t="shared" si="21"/>
        <v>0</v>
      </c>
      <c r="AR18">
        <f t="shared" si="22"/>
        <v>0</v>
      </c>
      <c r="AS18">
        <f t="shared" si="23"/>
        <v>0</v>
      </c>
      <c r="AT18">
        <f t="shared" si="24"/>
        <v>0</v>
      </c>
      <c r="AU18">
        <f t="shared" si="2"/>
        <v>1</v>
      </c>
      <c r="AV18">
        <f t="shared" si="25"/>
        <v>0</v>
      </c>
      <c r="AW18">
        <f t="shared" si="26"/>
        <v>0</v>
      </c>
      <c r="AX18">
        <f t="shared" si="27"/>
        <v>0</v>
      </c>
    </row>
    <row r="19" spans="1:50" ht="157.5" hidden="1" x14ac:dyDescent="0.25">
      <c r="A19" s="115">
        <v>18</v>
      </c>
      <c r="B19" s="62" t="s">
        <v>850</v>
      </c>
      <c r="C19" s="62" t="s">
        <v>852</v>
      </c>
      <c r="D19" s="62" t="s">
        <v>853</v>
      </c>
      <c r="E19" s="66">
        <v>2680420</v>
      </c>
      <c r="F19" s="67">
        <v>5</v>
      </c>
      <c r="G19" s="72">
        <v>6</v>
      </c>
      <c r="H19" s="72">
        <v>2</v>
      </c>
      <c r="I19" s="72">
        <v>5</v>
      </c>
      <c r="J19" s="72">
        <v>0</v>
      </c>
      <c r="K19" s="72">
        <v>3</v>
      </c>
      <c r="L19" s="72">
        <v>0</v>
      </c>
      <c r="M19" s="72">
        <v>7</v>
      </c>
      <c r="N19" s="72">
        <v>1</v>
      </c>
      <c r="O19" s="67">
        <v>10</v>
      </c>
      <c r="P19" s="67">
        <v>10</v>
      </c>
      <c r="Q19" s="72">
        <v>0</v>
      </c>
      <c r="R19" s="72">
        <v>2</v>
      </c>
      <c r="S19" s="72">
        <v>3</v>
      </c>
      <c r="T19" s="72">
        <v>3</v>
      </c>
      <c r="U19" s="67">
        <v>0</v>
      </c>
      <c r="V19" s="66">
        <v>1688666</v>
      </c>
      <c r="W19" s="71">
        <f t="shared" si="0"/>
        <v>57</v>
      </c>
      <c r="X19">
        <f t="shared" si="3"/>
        <v>0</v>
      </c>
      <c r="Y19">
        <f t="shared" si="4"/>
        <v>0</v>
      </c>
      <c r="Z19">
        <f t="shared" si="5"/>
        <v>0</v>
      </c>
      <c r="AA19">
        <f t="shared" si="6"/>
        <v>0</v>
      </c>
      <c r="AB19">
        <f t="shared" si="7"/>
        <v>0</v>
      </c>
      <c r="AC19">
        <f t="shared" si="8"/>
        <v>0</v>
      </c>
      <c r="AD19">
        <f t="shared" si="9"/>
        <v>0</v>
      </c>
      <c r="AE19">
        <f t="shared" si="10"/>
        <v>0</v>
      </c>
      <c r="AF19">
        <f t="shared" si="11"/>
        <v>0</v>
      </c>
      <c r="AG19">
        <f t="shared" si="12"/>
        <v>0</v>
      </c>
      <c r="AH19">
        <f t="shared" si="13"/>
        <v>0</v>
      </c>
      <c r="AI19">
        <f t="shared" si="14"/>
        <v>0</v>
      </c>
      <c r="AJ19">
        <f t="shared" si="15"/>
        <v>0</v>
      </c>
      <c r="AK19">
        <f t="shared" si="16"/>
        <v>0</v>
      </c>
      <c r="AL19">
        <f t="shared" si="17"/>
        <v>1</v>
      </c>
      <c r="AM19">
        <f t="shared" si="18"/>
        <v>0</v>
      </c>
      <c r="AN19">
        <f t="shared" si="19"/>
        <v>0</v>
      </c>
      <c r="AO19">
        <f t="shared" si="20"/>
        <v>0</v>
      </c>
      <c r="AP19">
        <f t="shared" si="1"/>
        <v>0</v>
      </c>
      <c r="AQ19">
        <f t="shared" si="21"/>
        <v>0</v>
      </c>
      <c r="AR19">
        <f t="shared" si="22"/>
        <v>0</v>
      </c>
      <c r="AS19">
        <f t="shared" si="23"/>
        <v>0</v>
      </c>
      <c r="AT19">
        <f t="shared" si="24"/>
        <v>0</v>
      </c>
      <c r="AU19">
        <f t="shared" si="2"/>
        <v>0</v>
      </c>
      <c r="AV19">
        <f t="shared" si="25"/>
        <v>0</v>
      </c>
      <c r="AW19">
        <f t="shared" si="26"/>
        <v>0</v>
      </c>
      <c r="AX19">
        <f t="shared" si="27"/>
        <v>0</v>
      </c>
    </row>
    <row r="20" spans="1:50" ht="94.5" hidden="1" x14ac:dyDescent="0.25">
      <c r="A20" s="115">
        <v>19</v>
      </c>
      <c r="B20" s="62" t="s">
        <v>824</v>
      </c>
      <c r="C20" s="62" t="s">
        <v>833</v>
      </c>
      <c r="D20" s="62" t="s">
        <v>834</v>
      </c>
      <c r="E20" s="66">
        <v>97940</v>
      </c>
      <c r="F20" s="67">
        <v>5</v>
      </c>
      <c r="G20" s="72">
        <v>0</v>
      </c>
      <c r="H20" s="72">
        <v>5</v>
      </c>
      <c r="I20" s="72">
        <v>3</v>
      </c>
      <c r="J20" s="72">
        <v>0</v>
      </c>
      <c r="K20" s="72">
        <v>1</v>
      </c>
      <c r="L20" s="72">
        <v>0</v>
      </c>
      <c r="M20" s="72">
        <v>9</v>
      </c>
      <c r="N20" s="72">
        <v>8</v>
      </c>
      <c r="O20" s="67">
        <v>10</v>
      </c>
      <c r="P20" s="67">
        <v>10</v>
      </c>
      <c r="Q20" s="72">
        <v>0</v>
      </c>
      <c r="R20" s="72">
        <v>2</v>
      </c>
      <c r="S20" s="72">
        <v>3</v>
      </c>
      <c r="T20" s="72">
        <v>0</v>
      </c>
      <c r="U20" s="67">
        <v>0</v>
      </c>
      <c r="V20" s="66">
        <v>48970</v>
      </c>
      <c r="W20" s="71">
        <f t="shared" si="0"/>
        <v>56</v>
      </c>
      <c r="X20">
        <f t="shared" si="3"/>
        <v>0</v>
      </c>
      <c r="Y20">
        <f t="shared" si="4"/>
        <v>0</v>
      </c>
      <c r="Z20">
        <f t="shared" si="5"/>
        <v>0</v>
      </c>
      <c r="AA20">
        <f t="shared" si="6"/>
        <v>0</v>
      </c>
      <c r="AB20">
        <f t="shared" si="7"/>
        <v>0</v>
      </c>
      <c r="AC20">
        <f t="shared" si="8"/>
        <v>0</v>
      </c>
      <c r="AD20">
        <f t="shared" si="9"/>
        <v>0</v>
      </c>
      <c r="AE20">
        <f t="shared" si="10"/>
        <v>0</v>
      </c>
      <c r="AF20">
        <f t="shared" si="11"/>
        <v>0</v>
      </c>
      <c r="AG20">
        <f t="shared" si="12"/>
        <v>0</v>
      </c>
      <c r="AH20">
        <f t="shared" si="13"/>
        <v>0</v>
      </c>
      <c r="AI20">
        <f t="shared" si="14"/>
        <v>0</v>
      </c>
      <c r="AJ20">
        <f t="shared" si="15"/>
        <v>0</v>
      </c>
      <c r="AK20">
        <f t="shared" si="16"/>
        <v>0</v>
      </c>
      <c r="AL20">
        <f t="shared" si="17"/>
        <v>1</v>
      </c>
      <c r="AM20">
        <f t="shared" si="18"/>
        <v>0</v>
      </c>
      <c r="AN20">
        <f t="shared" si="19"/>
        <v>0</v>
      </c>
      <c r="AO20">
        <f t="shared" si="20"/>
        <v>0</v>
      </c>
      <c r="AP20">
        <f t="shared" si="1"/>
        <v>0</v>
      </c>
      <c r="AQ20">
        <f t="shared" si="21"/>
        <v>0</v>
      </c>
      <c r="AR20">
        <f t="shared" si="22"/>
        <v>0</v>
      </c>
      <c r="AS20">
        <f t="shared" si="23"/>
        <v>0</v>
      </c>
      <c r="AT20">
        <f t="shared" si="24"/>
        <v>0</v>
      </c>
      <c r="AU20">
        <f t="shared" si="2"/>
        <v>0</v>
      </c>
      <c r="AV20">
        <f t="shared" si="25"/>
        <v>0</v>
      </c>
      <c r="AW20">
        <f t="shared" si="26"/>
        <v>0</v>
      </c>
      <c r="AX20">
        <f t="shared" si="27"/>
        <v>0</v>
      </c>
    </row>
    <row r="21" spans="1:50" ht="141.75" hidden="1" x14ac:dyDescent="0.25">
      <c r="A21" s="115">
        <v>20</v>
      </c>
      <c r="B21" s="64" t="s">
        <v>626</v>
      </c>
      <c r="C21" s="64" t="s">
        <v>627</v>
      </c>
      <c r="D21" s="64" t="s">
        <v>628</v>
      </c>
      <c r="E21" s="65">
        <v>420000</v>
      </c>
      <c r="F21" s="64">
        <v>1</v>
      </c>
      <c r="G21" s="64">
        <v>3</v>
      </c>
      <c r="H21" s="64">
        <v>3</v>
      </c>
      <c r="I21" s="64">
        <v>5</v>
      </c>
      <c r="J21" s="64">
        <v>3</v>
      </c>
      <c r="K21" s="64">
        <v>1</v>
      </c>
      <c r="L21" s="64">
        <v>0</v>
      </c>
      <c r="M21" s="64">
        <v>10</v>
      </c>
      <c r="N21" s="64">
        <v>1</v>
      </c>
      <c r="O21" s="64">
        <v>10</v>
      </c>
      <c r="P21" s="64">
        <v>10</v>
      </c>
      <c r="Q21" s="73">
        <v>2</v>
      </c>
      <c r="R21" s="64">
        <v>2</v>
      </c>
      <c r="S21" s="64">
        <v>3</v>
      </c>
      <c r="T21" s="64">
        <v>1</v>
      </c>
      <c r="U21" s="64">
        <v>0</v>
      </c>
      <c r="V21" s="65">
        <v>245000</v>
      </c>
      <c r="W21" s="71">
        <f t="shared" si="0"/>
        <v>55</v>
      </c>
      <c r="X21">
        <f t="shared" si="3"/>
        <v>0</v>
      </c>
      <c r="Y21">
        <f t="shared" si="4"/>
        <v>0</v>
      </c>
      <c r="Z21">
        <f t="shared" si="5"/>
        <v>0</v>
      </c>
      <c r="AA21">
        <f t="shared" si="6"/>
        <v>0</v>
      </c>
      <c r="AB21">
        <f t="shared" si="7"/>
        <v>0</v>
      </c>
      <c r="AC21">
        <f t="shared" si="8"/>
        <v>0</v>
      </c>
      <c r="AD21">
        <f t="shared" si="9"/>
        <v>0</v>
      </c>
      <c r="AE21">
        <f t="shared" si="10"/>
        <v>0</v>
      </c>
      <c r="AF21">
        <f t="shared" si="11"/>
        <v>0</v>
      </c>
      <c r="AG21">
        <f t="shared" si="12"/>
        <v>0</v>
      </c>
      <c r="AH21">
        <f t="shared" si="13"/>
        <v>0</v>
      </c>
      <c r="AI21">
        <f t="shared" si="14"/>
        <v>1</v>
      </c>
      <c r="AJ21">
        <f t="shared" si="15"/>
        <v>0</v>
      </c>
      <c r="AK21">
        <f t="shared" si="16"/>
        <v>0</v>
      </c>
      <c r="AL21">
        <f t="shared" si="17"/>
        <v>0</v>
      </c>
      <c r="AM21">
        <f t="shared" si="18"/>
        <v>0</v>
      </c>
      <c r="AN21">
        <f t="shared" si="19"/>
        <v>0</v>
      </c>
      <c r="AO21">
        <f t="shared" si="20"/>
        <v>0</v>
      </c>
      <c r="AP21">
        <f t="shared" si="1"/>
        <v>0</v>
      </c>
      <c r="AQ21">
        <f t="shared" si="21"/>
        <v>0</v>
      </c>
      <c r="AR21">
        <f t="shared" si="22"/>
        <v>0</v>
      </c>
      <c r="AS21">
        <f t="shared" si="23"/>
        <v>0</v>
      </c>
      <c r="AT21">
        <f t="shared" si="24"/>
        <v>0</v>
      </c>
      <c r="AU21">
        <f t="shared" si="2"/>
        <v>0</v>
      </c>
      <c r="AV21">
        <f t="shared" si="25"/>
        <v>0</v>
      </c>
      <c r="AW21">
        <f t="shared" si="26"/>
        <v>0</v>
      </c>
      <c r="AX21">
        <f t="shared" si="27"/>
        <v>0</v>
      </c>
    </row>
    <row r="22" spans="1:50" ht="63" hidden="1" x14ac:dyDescent="0.25">
      <c r="A22" s="115">
        <v>21</v>
      </c>
      <c r="B22" s="61" t="s">
        <v>340</v>
      </c>
      <c r="C22" s="61" t="s">
        <v>249</v>
      </c>
      <c r="D22" s="61" t="s">
        <v>1216</v>
      </c>
      <c r="E22" s="67">
        <v>1797345</v>
      </c>
      <c r="F22" s="67">
        <v>7</v>
      </c>
      <c r="G22" s="67">
        <v>0</v>
      </c>
      <c r="H22" s="67">
        <v>5</v>
      </c>
      <c r="I22" s="67">
        <v>3</v>
      </c>
      <c r="J22" s="67">
        <v>0</v>
      </c>
      <c r="K22" s="67">
        <v>5</v>
      </c>
      <c r="L22" s="67">
        <v>0</v>
      </c>
      <c r="M22" s="67">
        <v>1</v>
      </c>
      <c r="N22" s="67">
        <v>4</v>
      </c>
      <c r="O22" s="67">
        <v>10</v>
      </c>
      <c r="P22" s="67">
        <v>10</v>
      </c>
      <c r="Q22" s="67">
        <v>2</v>
      </c>
      <c r="R22" s="67">
        <v>3</v>
      </c>
      <c r="S22" s="67">
        <v>3</v>
      </c>
      <c r="T22" s="67">
        <v>2</v>
      </c>
      <c r="U22" s="67">
        <v>0</v>
      </c>
      <c r="V22" s="67">
        <v>718938</v>
      </c>
      <c r="W22" s="71">
        <f t="shared" si="0"/>
        <v>55</v>
      </c>
      <c r="X22">
        <f t="shared" si="3"/>
        <v>0</v>
      </c>
      <c r="Y22">
        <f t="shared" si="4"/>
        <v>0</v>
      </c>
      <c r="Z22">
        <f t="shared" si="5"/>
        <v>0</v>
      </c>
      <c r="AA22">
        <f t="shared" si="6"/>
        <v>0</v>
      </c>
      <c r="AB22">
        <f t="shared" si="7"/>
        <v>0</v>
      </c>
      <c r="AC22">
        <f t="shared" si="8"/>
        <v>0</v>
      </c>
      <c r="AD22">
        <f t="shared" si="9"/>
        <v>0</v>
      </c>
      <c r="AE22">
        <f t="shared" si="10"/>
        <v>0</v>
      </c>
      <c r="AF22">
        <f t="shared" si="11"/>
        <v>0</v>
      </c>
      <c r="AG22">
        <f t="shared" si="12"/>
        <v>0</v>
      </c>
      <c r="AH22">
        <f t="shared" si="13"/>
        <v>0</v>
      </c>
      <c r="AI22">
        <f t="shared" si="14"/>
        <v>1</v>
      </c>
      <c r="AJ22">
        <f t="shared" si="15"/>
        <v>0</v>
      </c>
      <c r="AK22">
        <f t="shared" si="16"/>
        <v>0</v>
      </c>
      <c r="AL22">
        <f t="shared" si="17"/>
        <v>0</v>
      </c>
      <c r="AM22">
        <f t="shared" si="18"/>
        <v>0</v>
      </c>
      <c r="AN22">
        <f t="shared" si="19"/>
        <v>0</v>
      </c>
      <c r="AO22">
        <f t="shared" si="20"/>
        <v>0</v>
      </c>
      <c r="AP22">
        <f t="shared" si="1"/>
        <v>0</v>
      </c>
      <c r="AQ22">
        <f t="shared" si="21"/>
        <v>0</v>
      </c>
      <c r="AR22">
        <f t="shared" si="22"/>
        <v>0</v>
      </c>
      <c r="AS22">
        <f t="shared" si="23"/>
        <v>0</v>
      </c>
      <c r="AT22">
        <f t="shared" si="24"/>
        <v>0</v>
      </c>
      <c r="AU22">
        <f t="shared" si="2"/>
        <v>0</v>
      </c>
      <c r="AV22">
        <f t="shared" si="25"/>
        <v>0</v>
      </c>
      <c r="AW22">
        <f t="shared" si="26"/>
        <v>0</v>
      </c>
      <c r="AX22">
        <f t="shared" si="27"/>
        <v>0</v>
      </c>
    </row>
    <row r="23" spans="1:50" ht="78.75" hidden="1" x14ac:dyDescent="0.25">
      <c r="A23" s="115">
        <v>22</v>
      </c>
      <c r="B23" s="64" t="s">
        <v>979</v>
      </c>
      <c r="C23" s="64" t="s">
        <v>23</v>
      </c>
      <c r="D23" s="64" t="s">
        <v>994</v>
      </c>
      <c r="E23" s="65">
        <v>1467929</v>
      </c>
      <c r="F23" s="64">
        <v>10</v>
      </c>
      <c r="G23" s="64">
        <v>4</v>
      </c>
      <c r="H23" s="64">
        <v>3</v>
      </c>
      <c r="I23" s="64">
        <v>1</v>
      </c>
      <c r="J23" s="64">
        <v>0</v>
      </c>
      <c r="K23" s="64">
        <v>3</v>
      </c>
      <c r="L23" s="64">
        <v>0</v>
      </c>
      <c r="M23" s="64">
        <v>1</v>
      </c>
      <c r="N23" s="64">
        <v>5</v>
      </c>
      <c r="O23" s="64">
        <v>10</v>
      </c>
      <c r="P23" s="64">
        <v>10</v>
      </c>
      <c r="Q23" s="64">
        <v>2</v>
      </c>
      <c r="R23" s="64">
        <v>2</v>
      </c>
      <c r="S23" s="64">
        <v>3</v>
      </c>
      <c r="T23" s="64">
        <v>1</v>
      </c>
      <c r="U23" s="64">
        <v>0</v>
      </c>
      <c r="V23" s="65">
        <v>784835</v>
      </c>
      <c r="W23" s="71">
        <f t="shared" si="0"/>
        <v>55</v>
      </c>
      <c r="X23">
        <f t="shared" si="3"/>
        <v>0</v>
      </c>
      <c r="Y23">
        <f t="shared" si="4"/>
        <v>0</v>
      </c>
      <c r="Z23">
        <f t="shared" si="5"/>
        <v>0</v>
      </c>
      <c r="AA23">
        <f t="shared" si="6"/>
        <v>0</v>
      </c>
      <c r="AB23">
        <f t="shared" si="7"/>
        <v>0</v>
      </c>
      <c r="AC23">
        <f t="shared" si="8"/>
        <v>0</v>
      </c>
      <c r="AD23">
        <f t="shared" si="9"/>
        <v>0</v>
      </c>
      <c r="AE23">
        <f t="shared" si="10"/>
        <v>0</v>
      </c>
      <c r="AF23">
        <f t="shared" si="11"/>
        <v>0</v>
      </c>
      <c r="AG23">
        <f t="shared" si="12"/>
        <v>0</v>
      </c>
      <c r="AH23">
        <f t="shared" si="13"/>
        <v>0</v>
      </c>
      <c r="AI23">
        <f t="shared" si="14"/>
        <v>0</v>
      </c>
      <c r="AJ23">
        <f t="shared" si="15"/>
        <v>0</v>
      </c>
      <c r="AK23">
        <f t="shared" si="16"/>
        <v>0</v>
      </c>
      <c r="AL23">
        <f t="shared" si="17"/>
        <v>0</v>
      </c>
      <c r="AM23">
        <f t="shared" si="18"/>
        <v>0</v>
      </c>
      <c r="AN23">
        <f t="shared" si="19"/>
        <v>0</v>
      </c>
      <c r="AO23">
        <f t="shared" si="20"/>
        <v>0</v>
      </c>
      <c r="AP23">
        <f t="shared" si="1"/>
        <v>0</v>
      </c>
      <c r="AQ23">
        <f t="shared" si="21"/>
        <v>0</v>
      </c>
      <c r="AR23">
        <f t="shared" si="22"/>
        <v>0</v>
      </c>
      <c r="AS23">
        <f t="shared" si="23"/>
        <v>0</v>
      </c>
      <c r="AT23">
        <f t="shared" si="24"/>
        <v>0</v>
      </c>
      <c r="AU23">
        <f t="shared" si="2"/>
        <v>1</v>
      </c>
      <c r="AV23">
        <f t="shared" si="25"/>
        <v>0</v>
      </c>
      <c r="AW23">
        <f t="shared" si="26"/>
        <v>0</v>
      </c>
      <c r="AX23">
        <f t="shared" si="27"/>
        <v>0</v>
      </c>
    </row>
    <row r="24" spans="1:50" ht="47.25" hidden="1" x14ac:dyDescent="0.25">
      <c r="A24" s="115">
        <v>23</v>
      </c>
      <c r="B24" s="64" t="s">
        <v>979</v>
      </c>
      <c r="C24" s="64" t="s">
        <v>977</v>
      </c>
      <c r="D24" s="64" t="s">
        <v>996</v>
      </c>
      <c r="E24" s="65">
        <v>344572</v>
      </c>
      <c r="F24" s="64">
        <v>10</v>
      </c>
      <c r="G24" s="64">
        <v>3</v>
      </c>
      <c r="H24" s="64">
        <v>1</v>
      </c>
      <c r="I24" s="64">
        <v>1</v>
      </c>
      <c r="J24" s="64">
        <v>2</v>
      </c>
      <c r="K24" s="64">
        <v>1</v>
      </c>
      <c r="L24" s="64">
        <v>0</v>
      </c>
      <c r="M24" s="64">
        <v>1</v>
      </c>
      <c r="N24" s="64">
        <v>6</v>
      </c>
      <c r="O24" s="64">
        <v>10</v>
      </c>
      <c r="P24" s="64">
        <v>10</v>
      </c>
      <c r="Q24" s="64">
        <v>2</v>
      </c>
      <c r="R24" s="64">
        <v>2</v>
      </c>
      <c r="S24" s="64">
        <v>3</v>
      </c>
      <c r="T24" s="64">
        <v>3</v>
      </c>
      <c r="U24" s="64">
        <v>0</v>
      </c>
      <c r="V24" s="65">
        <v>184227</v>
      </c>
      <c r="W24" s="71">
        <f t="shared" si="0"/>
        <v>55</v>
      </c>
      <c r="X24">
        <f t="shared" si="3"/>
        <v>0</v>
      </c>
      <c r="Y24">
        <f t="shared" si="4"/>
        <v>0</v>
      </c>
      <c r="Z24">
        <f t="shared" si="5"/>
        <v>0</v>
      </c>
      <c r="AA24">
        <f t="shared" si="6"/>
        <v>0</v>
      </c>
      <c r="AB24">
        <f t="shared" si="7"/>
        <v>0</v>
      </c>
      <c r="AC24">
        <f t="shared" si="8"/>
        <v>0</v>
      </c>
      <c r="AD24">
        <f t="shared" si="9"/>
        <v>0</v>
      </c>
      <c r="AE24">
        <f t="shared" si="10"/>
        <v>0</v>
      </c>
      <c r="AF24">
        <f t="shared" si="11"/>
        <v>0</v>
      </c>
      <c r="AG24">
        <f t="shared" si="12"/>
        <v>0</v>
      </c>
      <c r="AH24">
        <f t="shared" si="13"/>
        <v>0</v>
      </c>
      <c r="AI24">
        <f t="shared" si="14"/>
        <v>0</v>
      </c>
      <c r="AJ24">
        <f t="shared" si="15"/>
        <v>0</v>
      </c>
      <c r="AK24">
        <f t="shared" si="16"/>
        <v>0</v>
      </c>
      <c r="AL24">
        <f t="shared" si="17"/>
        <v>0</v>
      </c>
      <c r="AM24">
        <f t="shared" si="18"/>
        <v>0</v>
      </c>
      <c r="AN24">
        <f t="shared" si="19"/>
        <v>0</v>
      </c>
      <c r="AO24">
        <f t="shared" si="20"/>
        <v>0</v>
      </c>
      <c r="AP24">
        <f t="shared" si="1"/>
        <v>0</v>
      </c>
      <c r="AQ24">
        <f t="shared" si="21"/>
        <v>0</v>
      </c>
      <c r="AR24">
        <f t="shared" si="22"/>
        <v>0</v>
      </c>
      <c r="AS24">
        <f t="shared" si="23"/>
        <v>0</v>
      </c>
      <c r="AT24">
        <f t="shared" si="24"/>
        <v>0</v>
      </c>
      <c r="AU24">
        <f t="shared" si="2"/>
        <v>1</v>
      </c>
      <c r="AV24">
        <f t="shared" si="25"/>
        <v>0</v>
      </c>
      <c r="AW24">
        <f t="shared" si="26"/>
        <v>0</v>
      </c>
      <c r="AX24">
        <f t="shared" si="27"/>
        <v>0</v>
      </c>
    </row>
    <row r="25" spans="1:50" ht="63" hidden="1" x14ac:dyDescent="0.25">
      <c r="A25" s="115">
        <v>24</v>
      </c>
      <c r="B25" s="64" t="s">
        <v>1159</v>
      </c>
      <c r="C25" s="64" t="s">
        <v>1168</v>
      </c>
      <c r="D25" s="64" t="s">
        <v>1171</v>
      </c>
      <c r="E25" s="67">
        <v>110000</v>
      </c>
      <c r="F25" s="67">
        <v>10</v>
      </c>
      <c r="G25" s="67">
        <v>3</v>
      </c>
      <c r="H25" s="67">
        <v>3</v>
      </c>
      <c r="I25" s="67">
        <v>2</v>
      </c>
      <c r="J25" s="67">
        <v>0</v>
      </c>
      <c r="K25" s="67">
        <v>5</v>
      </c>
      <c r="L25" s="67">
        <v>0</v>
      </c>
      <c r="M25" s="67">
        <v>8</v>
      </c>
      <c r="N25" s="67">
        <v>7</v>
      </c>
      <c r="O25" s="67">
        <v>3</v>
      </c>
      <c r="P25" s="67">
        <v>6</v>
      </c>
      <c r="Q25" s="67">
        <v>0</v>
      </c>
      <c r="R25" s="67">
        <v>2</v>
      </c>
      <c r="S25" s="67">
        <v>3</v>
      </c>
      <c r="T25" s="67">
        <v>3</v>
      </c>
      <c r="U25" s="67">
        <v>0</v>
      </c>
      <c r="V25" s="67">
        <v>8000</v>
      </c>
      <c r="W25" s="71">
        <f t="shared" si="0"/>
        <v>55</v>
      </c>
      <c r="X25">
        <f t="shared" si="3"/>
        <v>0</v>
      </c>
      <c r="Y25">
        <f t="shared" si="4"/>
        <v>0</v>
      </c>
      <c r="Z25">
        <f t="shared" si="5"/>
        <v>0</v>
      </c>
      <c r="AA25">
        <f t="shared" si="6"/>
        <v>0</v>
      </c>
      <c r="AB25">
        <f t="shared" si="7"/>
        <v>0</v>
      </c>
      <c r="AC25">
        <f t="shared" si="8"/>
        <v>0</v>
      </c>
      <c r="AD25">
        <f t="shared" si="9"/>
        <v>0</v>
      </c>
      <c r="AE25">
        <f t="shared" si="10"/>
        <v>0</v>
      </c>
      <c r="AF25">
        <f t="shared" si="11"/>
        <v>0</v>
      </c>
      <c r="AG25">
        <f t="shared" si="12"/>
        <v>0</v>
      </c>
      <c r="AH25">
        <f t="shared" si="13"/>
        <v>0</v>
      </c>
      <c r="AI25">
        <f t="shared" si="14"/>
        <v>0</v>
      </c>
      <c r="AJ25">
        <f t="shared" si="15"/>
        <v>0</v>
      </c>
      <c r="AK25">
        <f t="shared" si="16"/>
        <v>0</v>
      </c>
      <c r="AL25">
        <f t="shared" si="17"/>
        <v>0</v>
      </c>
      <c r="AM25">
        <f t="shared" si="18"/>
        <v>0</v>
      </c>
      <c r="AN25">
        <f t="shared" si="19"/>
        <v>0</v>
      </c>
      <c r="AO25">
        <f t="shared" si="20"/>
        <v>0</v>
      </c>
      <c r="AP25">
        <f t="shared" si="1"/>
        <v>0</v>
      </c>
      <c r="AQ25">
        <f t="shared" si="21"/>
        <v>0</v>
      </c>
      <c r="AR25">
        <f t="shared" si="22"/>
        <v>0</v>
      </c>
      <c r="AS25">
        <f t="shared" si="23"/>
        <v>1</v>
      </c>
      <c r="AT25">
        <f t="shared" si="24"/>
        <v>0</v>
      </c>
      <c r="AU25">
        <f t="shared" si="2"/>
        <v>0</v>
      </c>
      <c r="AV25">
        <f t="shared" si="25"/>
        <v>0</v>
      </c>
      <c r="AW25">
        <f t="shared" si="26"/>
        <v>0</v>
      </c>
      <c r="AX25">
        <f t="shared" si="27"/>
        <v>0</v>
      </c>
    </row>
    <row r="26" spans="1:50" ht="110.25" hidden="1" x14ac:dyDescent="0.25">
      <c r="A26" s="115">
        <v>25</v>
      </c>
      <c r="B26" s="59" t="s">
        <v>1311</v>
      </c>
      <c r="C26" s="59" t="s">
        <v>1312</v>
      </c>
      <c r="D26" s="59" t="s">
        <v>1313</v>
      </c>
      <c r="E26" s="65">
        <v>415158</v>
      </c>
      <c r="F26" s="64">
        <v>10</v>
      </c>
      <c r="G26" s="59">
        <v>3</v>
      </c>
      <c r="H26" s="59">
        <v>1</v>
      </c>
      <c r="I26" s="59">
        <v>3</v>
      </c>
      <c r="J26" s="59">
        <v>0</v>
      </c>
      <c r="K26" s="59">
        <v>5</v>
      </c>
      <c r="L26" s="59">
        <v>0</v>
      </c>
      <c r="M26" s="59">
        <v>5</v>
      </c>
      <c r="N26" s="59">
        <v>0</v>
      </c>
      <c r="O26" s="64">
        <v>10</v>
      </c>
      <c r="P26" s="64">
        <v>10</v>
      </c>
      <c r="Q26" s="59">
        <v>0</v>
      </c>
      <c r="R26" s="59">
        <v>2</v>
      </c>
      <c r="S26" s="59">
        <v>3</v>
      </c>
      <c r="T26" s="59">
        <v>3</v>
      </c>
      <c r="U26" s="59">
        <v>0</v>
      </c>
      <c r="V26" s="74">
        <v>226077</v>
      </c>
      <c r="W26" s="71">
        <f t="shared" si="0"/>
        <v>55</v>
      </c>
      <c r="X26">
        <f t="shared" si="3"/>
        <v>0</v>
      </c>
      <c r="Y26">
        <f t="shared" si="4"/>
        <v>0</v>
      </c>
      <c r="Z26">
        <f t="shared" si="5"/>
        <v>0</v>
      </c>
      <c r="AA26">
        <f t="shared" si="6"/>
        <v>0</v>
      </c>
      <c r="AB26">
        <f t="shared" si="7"/>
        <v>0</v>
      </c>
      <c r="AC26">
        <f t="shared" si="8"/>
        <v>0</v>
      </c>
      <c r="AD26">
        <f t="shared" si="9"/>
        <v>0</v>
      </c>
      <c r="AE26">
        <f t="shared" si="10"/>
        <v>0</v>
      </c>
      <c r="AF26">
        <f t="shared" si="11"/>
        <v>0</v>
      </c>
      <c r="AG26">
        <f t="shared" si="12"/>
        <v>0</v>
      </c>
      <c r="AH26">
        <f t="shared" si="13"/>
        <v>0</v>
      </c>
      <c r="AI26">
        <f t="shared" si="14"/>
        <v>0</v>
      </c>
      <c r="AJ26">
        <f t="shared" si="15"/>
        <v>0</v>
      </c>
      <c r="AK26">
        <f t="shared" si="16"/>
        <v>0</v>
      </c>
      <c r="AL26">
        <f t="shared" si="17"/>
        <v>0</v>
      </c>
      <c r="AM26">
        <f t="shared" si="18"/>
        <v>0</v>
      </c>
      <c r="AN26">
        <f t="shared" si="19"/>
        <v>0</v>
      </c>
      <c r="AO26">
        <f t="shared" si="20"/>
        <v>0</v>
      </c>
      <c r="AP26">
        <f t="shared" si="1"/>
        <v>0</v>
      </c>
      <c r="AQ26">
        <f t="shared" si="21"/>
        <v>0</v>
      </c>
      <c r="AR26">
        <f t="shared" si="22"/>
        <v>0</v>
      </c>
      <c r="AS26">
        <f t="shared" si="23"/>
        <v>0</v>
      </c>
      <c r="AT26">
        <f t="shared" si="24"/>
        <v>0</v>
      </c>
      <c r="AU26">
        <f t="shared" si="2"/>
        <v>1</v>
      </c>
      <c r="AV26">
        <f t="shared" si="25"/>
        <v>0</v>
      </c>
      <c r="AW26">
        <f t="shared" si="26"/>
        <v>0</v>
      </c>
      <c r="AX26">
        <f t="shared" si="27"/>
        <v>0</v>
      </c>
    </row>
    <row r="27" spans="1:50" ht="110.25" hidden="1" x14ac:dyDescent="0.25">
      <c r="A27" s="115">
        <v>26</v>
      </c>
      <c r="B27" s="64" t="s">
        <v>644</v>
      </c>
      <c r="C27" s="64" t="s">
        <v>800</v>
      </c>
      <c r="D27" s="64" t="s">
        <v>801</v>
      </c>
      <c r="E27" s="65">
        <v>1300000</v>
      </c>
      <c r="F27" s="64">
        <v>12</v>
      </c>
      <c r="G27" s="64">
        <v>0</v>
      </c>
      <c r="H27" s="64">
        <v>3</v>
      </c>
      <c r="I27" s="64">
        <v>1</v>
      </c>
      <c r="J27" s="64">
        <v>0</v>
      </c>
      <c r="K27" s="64">
        <v>5</v>
      </c>
      <c r="L27" s="64">
        <v>0</v>
      </c>
      <c r="M27" s="64">
        <v>1</v>
      </c>
      <c r="N27" s="64">
        <v>8</v>
      </c>
      <c r="O27" s="64">
        <v>10</v>
      </c>
      <c r="P27" s="64">
        <v>10</v>
      </c>
      <c r="Q27" s="64">
        <v>0</v>
      </c>
      <c r="R27" s="64">
        <v>2</v>
      </c>
      <c r="S27" s="64">
        <v>3</v>
      </c>
      <c r="T27" s="64">
        <v>0</v>
      </c>
      <c r="U27" s="64">
        <v>0</v>
      </c>
      <c r="V27" s="65">
        <v>130000</v>
      </c>
      <c r="W27" s="71">
        <f t="shared" si="0"/>
        <v>55</v>
      </c>
      <c r="X27">
        <f t="shared" si="3"/>
        <v>0</v>
      </c>
      <c r="Y27">
        <f t="shared" si="4"/>
        <v>0</v>
      </c>
      <c r="Z27">
        <f t="shared" si="5"/>
        <v>0</v>
      </c>
      <c r="AA27">
        <f t="shared" si="6"/>
        <v>0</v>
      </c>
      <c r="AB27">
        <f t="shared" si="7"/>
        <v>0</v>
      </c>
      <c r="AC27">
        <f t="shared" si="8"/>
        <v>0</v>
      </c>
      <c r="AD27">
        <f t="shared" si="9"/>
        <v>0</v>
      </c>
      <c r="AE27">
        <f t="shared" si="10"/>
        <v>0</v>
      </c>
      <c r="AF27">
        <f t="shared" si="11"/>
        <v>0</v>
      </c>
      <c r="AG27">
        <f t="shared" si="12"/>
        <v>0</v>
      </c>
      <c r="AH27">
        <f t="shared" si="13"/>
        <v>0</v>
      </c>
      <c r="AI27">
        <f t="shared" si="14"/>
        <v>0</v>
      </c>
      <c r="AJ27">
        <f t="shared" si="15"/>
        <v>0</v>
      </c>
      <c r="AK27">
        <f t="shared" si="16"/>
        <v>0</v>
      </c>
      <c r="AL27">
        <f t="shared" si="17"/>
        <v>0</v>
      </c>
      <c r="AM27">
        <f t="shared" si="18"/>
        <v>0</v>
      </c>
      <c r="AN27">
        <f t="shared" si="19"/>
        <v>0</v>
      </c>
      <c r="AO27">
        <f t="shared" si="20"/>
        <v>0</v>
      </c>
      <c r="AP27">
        <f t="shared" si="1"/>
        <v>0</v>
      </c>
      <c r="AQ27">
        <f t="shared" si="21"/>
        <v>0</v>
      </c>
      <c r="AR27">
        <f t="shared" si="22"/>
        <v>0</v>
      </c>
      <c r="AS27">
        <f t="shared" si="23"/>
        <v>0</v>
      </c>
      <c r="AT27">
        <f t="shared" si="24"/>
        <v>0</v>
      </c>
      <c r="AU27">
        <f t="shared" si="2"/>
        <v>0</v>
      </c>
      <c r="AV27">
        <f t="shared" si="25"/>
        <v>0</v>
      </c>
      <c r="AW27">
        <f t="shared" si="26"/>
        <v>0</v>
      </c>
      <c r="AX27">
        <f t="shared" si="27"/>
        <v>1</v>
      </c>
    </row>
    <row r="28" spans="1:50" ht="63" hidden="1" x14ac:dyDescent="0.25">
      <c r="A28" s="115">
        <v>27</v>
      </c>
      <c r="B28" s="64" t="s">
        <v>385</v>
      </c>
      <c r="C28" s="64" t="s">
        <v>386</v>
      </c>
      <c r="D28" s="64" t="s">
        <v>387</v>
      </c>
      <c r="E28" s="65">
        <v>152000</v>
      </c>
      <c r="F28" s="64">
        <v>1</v>
      </c>
      <c r="G28" s="64">
        <v>11</v>
      </c>
      <c r="H28" s="64">
        <v>3</v>
      </c>
      <c r="I28" s="64">
        <v>3</v>
      </c>
      <c r="J28" s="64">
        <v>0</v>
      </c>
      <c r="K28" s="64">
        <v>3</v>
      </c>
      <c r="L28" s="64">
        <v>0</v>
      </c>
      <c r="M28" s="64">
        <v>9</v>
      </c>
      <c r="N28" s="64">
        <v>1</v>
      </c>
      <c r="O28" s="64">
        <v>4</v>
      </c>
      <c r="P28" s="64">
        <v>10</v>
      </c>
      <c r="Q28" s="64">
        <v>1</v>
      </c>
      <c r="R28" s="64">
        <v>2</v>
      </c>
      <c r="S28" s="64">
        <v>3</v>
      </c>
      <c r="T28" s="64">
        <v>3</v>
      </c>
      <c r="U28" s="64">
        <v>0</v>
      </c>
      <c r="V28" s="65">
        <v>96800</v>
      </c>
      <c r="W28" s="71">
        <f t="shared" si="0"/>
        <v>54</v>
      </c>
      <c r="X28">
        <f t="shared" si="3"/>
        <v>0</v>
      </c>
      <c r="Y28">
        <f t="shared" si="4"/>
        <v>0</v>
      </c>
      <c r="Z28">
        <f t="shared" si="5"/>
        <v>0</v>
      </c>
      <c r="AA28">
        <f t="shared" si="6"/>
        <v>0</v>
      </c>
      <c r="AB28">
        <f t="shared" si="7"/>
        <v>0</v>
      </c>
      <c r="AC28">
        <f t="shared" si="8"/>
        <v>0</v>
      </c>
      <c r="AD28">
        <f t="shared" si="9"/>
        <v>0</v>
      </c>
      <c r="AE28">
        <f t="shared" si="10"/>
        <v>0</v>
      </c>
      <c r="AF28">
        <f t="shared" si="11"/>
        <v>0</v>
      </c>
      <c r="AG28">
        <f t="shared" si="12"/>
        <v>0</v>
      </c>
      <c r="AH28">
        <f t="shared" si="13"/>
        <v>0</v>
      </c>
      <c r="AI28">
        <f t="shared" si="14"/>
        <v>0</v>
      </c>
      <c r="AJ28">
        <f t="shared" si="15"/>
        <v>1</v>
      </c>
      <c r="AK28">
        <f t="shared" si="16"/>
        <v>0</v>
      </c>
      <c r="AL28">
        <f t="shared" si="17"/>
        <v>0</v>
      </c>
      <c r="AM28">
        <f t="shared" si="18"/>
        <v>0</v>
      </c>
      <c r="AN28">
        <f t="shared" si="19"/>
        <v>0</v>
      </c>
      <c r="AO28">
        <f t="shared" si="20"/>
        <v>0</v>
      </c>
      <c r="AP28">
        <f t="shared" si="1"/>
        <v>0</v>
      </c>
      <c r="AQ28">
        <f t="shared" si="21"/>
        <v>0</v>
      </c>
      <c r="AR28">
        <f t="shared" si="22"/>
        <v>0</v>
      </c>
      <c r="AS28">
        <f t="shared" si="23"/>
        <v>0</v>
      </c>
      <c r="AT28">
        <f t="shared" si="24"/>
        <v>0</v>
      </c>
      <c r="AU28">
        <f t="shared" si="2"/>
        <v>0</v>
      </c>
      <c r="AV28">
        <f t="shared" si="25"/>
        <v>0</v>
      </c>
      <c r="AW28">
        <f t="shared" si="26"/>
        <v>0</v>
      </c>
      <c r="AX28">
        <f t="shared" si="27"/>
        <v>0</v>
      </c>
    </row>
    <row r="29" spans="1:50" ht="141.75" hidden="1" x14ac:dyDescent="0.25">
      <c r="A29" s="115">
        <v>28</v>
      </c>
      <c r="B29" s="64" t="s">
        <v>388</v>
      </c>
      <c r="C29" s="64" t="s">
        <v>391</v>
      </c>
      <c r="D29" s="64" t="s">
        <v>392</v>
      </c>
      <c r="E29" s="65">
        <v>44037</v>
      </c>
      <c r="F29" s="64">
        <v>7</v>
      </c>
      <c r="G29" s="64">
        <v>0</v>
      </c>
      <c r="H29" s="64">
        <v>3</v>
      </c>
      <c r="I29" s="64">
        <v>2</v>
      </c>
      <c r="J29" s="64">
        <v>0</v>
      </c>
      <c r="K29" s="64">
        <v>1</v>
      </c>
      <c r="L29" s="64">
        <v>0</v>
      </c>
      <c r="M29" s="64">
        <v>9</v>
      </c>
      <c r="N29" s="64">
        <v>4</v>
      </c>
      <c r="O29" s="64">
        <v>10</v>
      </c>
      <c r="P29" s="64">
        <v>10</v>
      </c>
      <c r="Q29" s="64">
        <v>2</v>
      </c>
      <c r="R29" s="64">
        <v>2</v>
      </c>
      <c r="S29" s="64">
        <v>3</v>
      </c>
      <c r="T29" s="64">
        <v>1</v>
      </c>
      <c r="U29" s="64">
        <v>0</v>
      </c>
      <c r="V29" s="65">
        <v>17613</v>
      </c>
      <c r="W29" s="71">
        <f t="shared" si="0"/>
        <v>54</v>
      </c>
      <c r="X29">
        <f t="shared" si="3"/>
        <v>0</v>
      </c>
      <c r="Y29">
        <f t="shared" si="4"/>
        <v>0</v>
      </c>
      <c r="Z29">
        <f t="shared" si="5"/>
        <v>0</v>
      </c>
      <c r="AA29">
        <f t="shared" si="6"/>
        <v>0</v>
      </c>
      <c r="AB29">
        <f t="shared" si="7"/>
        <v>0</v>
      </c>
      <c r="AC29">
        <f t="shared" si="8"/>
        <v>0</v>
      </c>
      <c r="AD29">
        <f t="shared" si="9"/>
        <v>0</v>
      </c>
      <c r="AE29">
        <f t="shared" si="10"/>
        <v>0</v>
      </c>
      <c r="AF29">
        <f t="shared" si="11"/>
        <v>0</v>
      </c>
      <c r="AG29">
        <f t="shared" si="12"/>
        <v>0</v>
      </c>
      <c r="AH29">
        <f t="shared" si="13"/>
        <v>0</v>
      </c>
      <c r="AI29">
        <f t="shared" si="14"/>
        <v>1</v>
      </c>
      <c r="AJ29">
        <f t="shared" si="15"/>
        <v>0</v>
      </c>
      <c r="AK29">
        <f t="shared" si="16"/>
        <v>0</v>
      </c>
      <c r="AL29">
        <f t="shared" si="17"/>
        <v>0</v>
      </c>
      <c r="AM29">
        <f t="shared" si="18"/>
        <v>0</v>
      </c>
      <c r="AN29">
        <f t="shared" si="19"/>
        <v>0</v>
      </c>
      <c r="AO29">
        <f t="shared" si="20"/>
        <v>0</v>
      </c>
      <c r="AP29">
        <f t="shared" si="1"/>
        <v>0</v>
      </c>
      <c r="AQ29">
        <f t="shared" si="21"/>
        <v>0</v>
      </c>
      <c r="AR29">
        <f t="shared" si="22"/>
        <v>0</v>
      </c>
      <c r="AS29">
        <f t="shared" si="23"/>
        <v>0</v>
      </c>
      <c r="AT29">
        <f t="shared" si="24"/>
        <v>0</v>
      </c>
      <c r="AU29">
        <f t="shared" si="2"/>
        <v>0</v>
      </c>
      <c r="AV29">
        <f t="shared" si="25"/>
        <v>0</v>
      </c>
      <c r="AW29">
        <f t="shared" si="26"/>
        <v>0</v>
      </c>
      <c r="AX29">
        <f t="shared" si="27"/>
        <v>0</v>
      </c>
    </row>
    <row r="30" spans="1:50" ht="47.25" hidden="1" x14ac:dyDescent="0.25">
      <c r="A30" s="115">
        <v>29</v>
      </c>
      <c r="B30" s="64" t="s">
        <v>979</v>
      </c>
      <c r="C30" s="64" t="s">
        <v>23</v>
      </c>
      <c r="D30" s="64" t="s">
        <v>981</v>
      </c>
      <c r="E30" s="65">
        <v>1967696</v>
      </c>
      <c r="F30" s="64">
        <v>10</v>
      </c>
      <c r="G30" s="64">
        <v>4</v>
      </c>
      <c r="H30" s="64">
        <v>3</v>
      </c>
      <c r="I30" s="64">
        <v>1</v>
      </c>
      <c r="J30" s="64">
        <v>2</v>
      </c>
      <c r="K30" s="64">
        <v>1</v>
      </c>
      <c r="L30" s="64">
        <v>0</v>
      </c>
      <c r="M30" s="64">
        <v>1</v>
      </c>
      <c r="N30" s="64">
        <v>2</v>
      </c>
      <c r="O30" s="64">
        <v>10</v>
      </c>
      <c r="P30" s="64">
        <v>10</v>
      </c>
      <c r="Q30" s="64">
        <v>2</v>
      </c>
      <c r="R30" s="64">
        <v>2</v>
      </c>
      <c r="S30" s="64">
        <v>3</v>
      </c>
      <c r="T30" s="64">
        <v>3</v>
      </c>
      <c r="U30" s="64">
        <v>0</v>
      </c>
      <c r="V30" s="65">
        <v>1071518</v>
      </c>
      <c r="W30" s="71">
        <f t="shared" si="0"/>
        <v>54</v>
      </c>
      <c r="X30">
        <f t="shared" si="3"/>
        <v>0</v>
      </c>
      <c r="Y30">
        <f t="shared" si="4"/>
        <v>0</v>
      </c>
      <c r="Z30">
        <f t="shared" si="5"/>
        <v>0</v>
      </c>
      <c r="AA30">
        <f t="shared" si="6"/>
        <v>0</v>
      </c>
      <c r="AB30">
        <f t="shared" si="7"/>
        <v>0</v>
      </c>
      <c r="AC30">
        <f t="shared" si="8"/>
        <v>0</v>
      </c>
      <c r="AD30">
        <f t="shared" si="9"/>
        <v>0</v>
      </c>
      <c r="AE30">
        <f t="shared" si="10"/>
        <v>0</v>
      </c>
      <c r="AF30">
        <f t="shared" si="11"/>
        <v>0</v>
      </c>
      <c r="AG30">
        <f t="shared" si="12"/>
        <v>0</v>
      </c>
      <c r="AH30">
        <f t="shared" si="13"/>
        <v>0</v>
      </c>
      <c r="AI30">
        <f t="shared" si="14"/>
        <v>0</v>
      </c>
      <c r="AJ30">
        <f t="shared" si="15"/>
        <v>0</v>
      </c>
      <c r="AK30">
        <f t="shared" si="16"/>
        <v>0</v>
      </c>
      <c r="AL30">
        <f t="shared" si="17"/>
        <v>0</v>
      </c>
      <c r="AM30">
        <f t="shared" si="18"/>
        <v>0</v>
      </c>
      <c r="AN30">
        <f t="shared" si="19"/>
        <v>0</v>
      </c>
      <c r="AO30">
        <f t="shared" si="20"/>
        <v>0</v>
      </c>
      <c r="AP30">
        <f t="shared" si="1"/>
        <v>0</v>
      </c>
      <c r="AQ30">
        <f t="shared" si="21"/>
        <v>0</v>
      </c>
      <c r="AR30">
        <f t="shared" si="22"/>
        <v>0</v>
      </c>
      <c r="AS30">
        <f t="shared" si="23"/>
        <v>0</v>
      </c>
      <c r="AT30">
        <f t="shared" si="24"/>
        <v>0</v>
      </c>
      <c r="AU30">
        <f t="shared" si="2"/>
        <v>1</v>
      </c>
      <c r="AV30">
        <f t="shared" si="25"/>
        <v>0</v>
      </c>
      <c r="AW30">
        <f t="shared" si="26"/>
        <v>0</v>
      </c>
      <c r="AX30">
        <f t="shared" si="27"/>
        <v>0</v>
      </c>
    </row>
    <row r="31" spans="1:50" ht="63" hidden="1" x14ac:dyDescent="0.25">
      <c r="A31" s="115">
        <v>30</v>
      </c>
      <c r="B31" s="64" t="s">
        <v>979</v>
      </c>
      <c r="C31" s="64" t="s">
        <v>23</v>
      </c>
      <c r="D31" s="64" t="s">
        <v>993</v>
      </c>
      <c r="E31" s="65">
        <v>1020453</v>
      </c>
      <c r="F31" s="64">
        <v>10</v>
      </c>
      <c r="G31" s="64">
        <v>4</v>
      </c>
      <c r="H31" s="64">
        <v>3</v>
      </c>
      <c r="I31" s="64">
        <v>1</v>
      </c>
      <c r="J31" s="64">
        <v>0</v>
      </c>
      <c r="K31" s="64">
        <v>3</v>
      </c>
      <c r="L31" s="64">
        <v>0</v>
      </c>
      <c r="M31" s="64">
        <v>1</v>
      </c>
      <c r="N31" s="64">
        <v>5</v>
      </c>
      <c r="O31" s="64">
        <v>10</v>
      </c>
      <c r="P31" s="64">
        <v>10</v>
      </c>
      <c r="Q31" s="64">
        <v>2</v>
      </c>
      <c r="R31" s="64">
        <v>2</v>
      </c>
      <c r="S31" s="64">
        <v>3</v>
      </c>
      <c r="T31" s="64">
        <v>0</v>
      </c>
      <c r="U31" s="64">
        <v>0</v>
      </c>
      <c r="V31" s="65">
        <v>545588</v>
      </c>
      <c r="W31" s="71">
        <f t="shared" si="0"/>
        <v>54</v>
      </c>
      <c r="X31">
        <f t="shared" si="3"/>
        <v>0</v>
      </c>
      <c r="Y31">
        <f t="shared" si="4"/>
        <v>0</v>
      </c>
      <c r="Z31">
        <f t="shared" si="5"/>
        <v>0</v>
      </c>
      <c r="AA31">
        <f t="shared" si="6"/>
        <v>0</v>
      </c>
      <c r="AB31">
        <f t="shared" si="7"/>
        <v>0</v>
      </c>
      <c r="AC31">
        <f t="shared" si="8"/>
        <v>0</v>
      </c>
      <c r="AD31">
        <f t="shared" si="9"/>
        <v>0</v>
      </c>
      <c r="AE31">
        <f t="shared" si="10"/>
        <v>0</v>
      </c>
      <c r="AF31">
        <f t="shared" si="11"/>
        <v>0</v>
      </c>
      <c r="AG31">
        <f t="shared" si="12"/>
        <v>0</v>
      </c>
      <c r="AH31">
        <f t="shared" si="13"/>
        <v>0</v>
      </c>
      <c r="AI31">
        <f t="shared" si="14"/>
        <v>0</v>
      </c>
      <c r="AJ31">
        <f t="shared" si="15"/>
        <v>0</v>
      </c>
      <c r="AK31">
        <f t="shared" si="16"/>
        <v>0</v>
      </c>
      <c r="AL31">
        <f t="shared" si="17"/>
        <v>0</v>
      </c>
      <c r="AM31">
        <f t="shared" si="18"/>
        <v>0</v>
      </c>
      <c r="AN31">
        <f t="shared" si="19"/>
        <v>0</v>
      </c>
      <c r="AO31">
        <f t="shared" si="20"/>
        <v>0</v>
      </c>
      <c r="AP31">
        <f t="shared" si="1"/>
        <v>0</v>
      </c>
      <c r="AQ31">
        <f t="shared" si="21"/>
        <v>0</v>
      </c>
      <c r="AR31">
        <f t="shared" si="22"/>
        <v>0</v>
      </c>
      <c r="AS31">
        <f t="shared" si="23"/>
        <v>0</v>
      </c>
      <c r="AT31">
        <f t="shared" si="24"/>
        <v>0</v>
      </c>
      <c r="AU31">
        <f t="shared" si="2"/>
        <v>1</v>
      </c>
      <c r="AV31">
        <f t="shared" si="25"/>
        <v>0</v>
      </c>
      <c r="AW31">
        <f t="shared" si="26"/>
        <v>0</v>
      </c>
      <c r="AX31">
        <f t="shared" si="27"/>
        <v>0</v>
      </c>
    </row>
    <row r="32" spans="1:50" ht="63" hidden="1" x14ac:dyDescent="0.25">
      <c r="A32" s="115">
        <v>31</v>
      </c>
      <c r="B32" s="59" t="s">
        <v>40</v>
      </c>
      <c r="C32" s="59" t="s">
        <v>45</v>
      </c>
      <c r="D32" s="59" t="s">
        <v>46</v>
      </c>
      <c r="E32" s="65">
        <v>840648.72</v>
      </c>
      <c r="F32" s="64">
        <v>10</v>
      </c>
      <c r="G32" s="59">
        <v>4</v>
      </c>
      <c r="H32" s="59">
        <v>3</v>
      </c>
      <c r="I32" s="59">
        <v>1</v>
      </c>
      <c r="J32" s="59">
        <v>2</v>
      </c>
      <c r="K32" s="59">
        <v>2</v>
      </c>
      <c r="L32" s="59">
        <v>0</v>
      </c>
      <c r="M32" s="59">
        <v>1</v>
      </c>
      <c r="N32" s="59">
        <v>1</v>
      </c>
      <c r="O32" s="64">
        <v>10</v>
      </c>
      <c r="P32" s="64">
        <v>10</v>
      </c>
      <c r="Q32" s="59">
        <v>2</v>
      </c>
      <c r="R32" s="59">
        <v>2</v>
      </c>
      <c r="S32" s="59">
        <v>3</v>
      </c>
      <c r="T32" s="59">
        <v>3</v>
      </c>
      <c r="U32" s="59">
        <v>0</v>
      </c>
      <c r="V32" s="65">
        <v>563234.61</v>
      </c>
      <c r="W32" s="71">
        <f t="shared" si="0"/>
        <v>54</v>
      </c>
      <c r="X32">
        <f t="shared" si="3"/>
        <v>0</v>
      </c>
      <c r="Y32">
        <f t="shared" si="4"/>
        <v>0</v>
      </c>
      <c r="Z32">
        <f t="shared" si="5"/>
        <v>0</v>
      </c>
      <c r="AA32">
        <f t="shared" si="6"/>
        <v>0</v>
      </c>
      <c r="AB32">
        <f t="shared" si="7"/>
        <v>0</v>
      </c>
      <c r="AC32">
        <f t="shared" si="8"/>
        <v>0</v>
      </c>
      <c r="AD32">
        <f t="shared" si="9"/>
        <v>0</v>
      </c>
      <c r="AE32">
        <f t="shared" si="10"/>
        <v>0</v>
      </c>
      <c r="AF32">
        <f t="shared" si="11"/>
        <v>0</v>
      </c>
      <c r="AG32">
        <f t="shared" si="12"/>
        <v>0</v>
      </c>
      <c r="AH32">
        <f t="shared" si="13"/>
        <v>0</v>
      </c>
      <c r="AI32">
        <f t="shared" si="14"/>
        <v>0</v>
      </c>
      <c r="AJ32">
        <f t="shared" si="15"/>
        <v>0</v>
      </c>
      <c r="AK32">
        <f t="shared" si="16"/>
        <v>0</v>
      </c>
      <c r="AL32">
        <f t="shared" si="17"/>
        <v>0</v>
      </c>
      <c r="AM32">
        <f t="shared" si="18"/>
        <v>0</v>
      </c>
      <c r="AN32">
        <f t="shared" si="19"/>
        <v>0</v>
      </c>
      <c r="AO32">
        <f t="shared" si="20"/>
        <v>0</v>
      </c>
      <c r="AP32">
        <f t="shared" si="1"/>
        <v>0</v>
      </c>
      <c r="AQ32">
        <f t="shared" si="21"/>
        <v>0</v>
      </c>
      <c r="AR32">
        <f t="shared" si="22"/>
        <v>1</v>
      </c>
      <c r="AS32">
        <f t="shared" si="23"/>
        <v>0</v>
      </c>
      <c r="AT32">
        <f t="shared" si="24"/>
        <v>0</v>
      </c>
      <c r="AU32">
        <f t="shared" si="2"/>
        <v>0</v>
      </c>
      <c r="AV32">
        <f t="shared" si="25"/>
        <v>0</v>
      </c>
      <c r="AW32">
        <f t="shared" si="26"/>
        <v>0</v>
      </c>
      <c r="AX32">
        <f t="shared" si="27"/>
        <v>0</v>
      </c>
    </row>
    <row r="33" spans="1:50" ht="63" hidden="1" x14ac:dyDescent="0.25">
      <c r="A33" s="115">
        <v>32</v>
      </c>
      <c r="B33" s="62" t="s">
        <v>1608</v>
      </c>
      <c r="C33" s="62" t="s">
        <v>1620</v>
      </c>
      <c r="D33" s="62" t="s">
        <v>1621</v>
      </c>
      <c r="E33" s="66">
        <v>1360000</v>
      </c>
      <c r="F33" s="72">
        <v>10</v>
      </c>
      <c r="G33" s="72">
        <v>3</v>
      </c>
      <c r="H33" s="72">
        <v>3</v>
      </c>
      <c r="I33" s="72">
        <v>1</v>
      </c>
      <c r="J33" s="72">
        <v>0</v>
      </c>
      <c r="K33" s="72">
        <v>5</v>
      </c>
      <c r="L33" s="72">
        <v>0</v>
      </c>
      <c r="M33" s="72">
        <v>1</v>
      </c>
      <c r="N33" s="72">
        <v>10</v>
      </c>
      <c r="O33" s="72">
        <v>5</v>
      </c>
      <c r="P33" s="72">
        <v>8</v>
      </c>
      <c r="Q33" s="72">
        <v>0</v>
      </c>
      <c r="R33" s="72">
        <v>2</v>
      </c>
      <c r="S33" s="72">
        <v>3</v>
      </c>
      <c r="T33" s="72">
        <v>3</v>
      </c>
      <c r="U33" s="72">
        <v>0</v>
      </c>
      <c r="V33" s="66">
        <v>843200</v>
      </c>
      <c r="W33" s="71">
        <f t="shared" si="0"/>
        <v>54</v>
      </c>
      <c r="X33">
        <f t="shared" si="3"/>
        <v>0</v>
      </c>
      <c r="Y33">
        <f t="shared" si="4"/>
        <v>0</v>
      </c>
      <c r="Z33">
        <f t="shared" si="5"/>
        <v>0</v>
      </c>
      <c r="AA33">
        <f t="shared" si="6"/>
        <v>0</v>
      </c>
      <c r="AB33">
        <f t="shared" si="7"/>
        <v>0</v>
      </c>
      <c r="AC33">
        <f t="shared" si="8"/>
        <v>0</v>
      </c>
      <c r="AD33">
        <f t="shared" si="9"/>
        <v>0</v>
      </c>
      <c r="AE33">
        <f t="shared" si="10"/>
        <v>0</v>
      </c>
      <c r="AF33">
        <f t="shared" si="11"/>
        <v>0</v>
      </c>
      <c r="AG33">
        <f t="shared" si="12"/>
        <v>0</v>
      </c>
      <c r="AH33">
        <f t="shared" si="13"/>
        <v>0</v>
      </c>
      <c r="AI33">
        <f t="shared" si="14"/>
        <v>0</v>
      </c>
      <c r="AJ33">
        <f t="shared" si="15"/>
        <v>0</v>
      </c>
      <c r="AK33">
        <f t="shared" si="16"/>
        <v>0</v>
      </c>
      <c r="AL33">
        <f t="shared" si="17"/>
        <v>0</v>
      </c>
      <c r="AM33">
        <f t="shared" si="18"/>
        <v>0</v>
      </c>
      <c r="AN33">
        <f t="shared" si="19"/>
        <v>0</v>
      </c>
      <c r="AO33">
        <f t="shared" si="20"/>
        <v>0</v>
      </c>
      <c r="AP33">
        <f t="shared" si="1"/>
        <v>0</v>
      </c>
      <c r="AQ33">
        <f t="shared" si="21"/>
        <v>0</v>
      </c>
      <c r="AR33">
        <f t="shared" si="22"/>
        <v>0</v>
      </c>
      <c r="AS33">
        <f t="shared" si="23"/>
        <v>0</v>
      </c>
      <c r="AT33">
        <f t="shared" si="24"/>
        <v>0</v>
      </c>
      <c r="AU33">
        <f t="shared" si="2"/>
        <v>0</v>
      </c>
      <c r="AV33">
        <f t="shared" si="25"/>
        <v>1</v>
      </c>
      <c r="AW33">
        <f t="shared" si="26"/>
        <v>0</v>
      </c>
      <c r="AX33">
        <f t="shared" si="27"/>
        <v>0</v>
      </c>
    </row>
    <row r="34" spans="1:50" ht="63" hidden="1" x14ac:dyDescent="0.25">
      <c r="A34" s="115">
        <v>33</v>
      </c>
      <c r="B34" s="64" t="s">
        <v>1149</v>
      </c>
      <c r="C34" s="64" t="s">
        <v>355</v>
      </c>
      <c r="D34" s="64" t="s">
        <v>1153</v>
      </c>
      <c r="E34" s="64">
        <v>152000</v>
      </c>
      <c r="F34" s="64">
        <v>0</v>
      </c>
      <c r="G34" s="64">
        <v>11</v>
      </c>
      <c r="H34" s="64">
        <v>1</v>
      </c>
      <c r="I34" s="64">
        <v>4</v>
      </c>
      <c r="J34" s="64">
        <v>2</v>
      </c>
      <c r="K34" s="64">
        <v>1</v>
      </c>
      <c r="L34" s="64">
        <v>0</v>
      </c>
      <c r="M34" s="64">
        <v>9</v>
      </c>
      <c r="N34" s="64">
        <v>1</v>
      </c>
      <c r="O34" s="64">
        <v>6</v>
      </c>
      <c r="P34" s="64">
        <v>10</v>
      </c>
      <c r="Q34" s="64">
        <v>0</v>
      </c>
      <c r="R34" s="64">
        <v>2</v>
      </c>
      <c r="S34" s="64">
        <v>3</v>
      </c>
      <c r="T34" s="64">
        <v>3</v>
      </c>
      <c r="U34" s="64">
        <v>0</v>
      </c>
      <c r="V34" s="64">
        <v>96800</v>
      </c>
      <c r="W34" s="71">
        <f t="shared" ref="W34:W52" si="28">SUM(F34:U34)</f>
        <v>53</v>
      </c>
      <c r="X34">
        <f t="shared" si="3"/>
        <v>0</v>
      </c>
      <c r="Y34">
        <f t="shared" si="4"/>
        <v>0</v>
      </c>
      <c r="Z34">
        <f t="shared" si="5"/>
        <v>0</v>
      </c>
      <c r="AA34">
        <f t="shared" si="6"/>
        <v>0</v>
      </c>
      <c r="AB34">
        <f t="shared" si="7"/>
        <v>0</v>
      </c>
      <c r="AC34">
        <f t="shared" si="8"/>
        <v>0</v>
      </c>
      <c r="AD34">
        <f t="shared" si="9"/>
        <v>0</v>
      </c>
      <c r="AE34">
        <f t="shared" si="10"/>
        <v>0</v>
      </c>
      <c r="AF34">
        <f t="shared" si="11"/>
        <v>0</v>
      </c>
      <c r="AG34">
        <f t="shared" si="12"/>
        <v>0</v>
      </c>
      <c r="AH34">
        <f t="shared" si="13"/>
        <v>0</v>
      </c>
      <c r="AI34">
        <f t="shared" si="14"/>
        <v>0</v>
      </c>
      <c r="AJ34">
        <f t="shared" si="15"/>
        <v>1</v>
      </c>
      <c r="AK34">
        <f t="shared" si="16"/>
        <v>0</v>
      </c>
      <c r="AL34">
        <f t="shared" si="17"/>
        <v>0</v>
      </c>
      <c r="AM34">
        <f t="shared" si="18"/>
        <v>0</v>
      </c>
      <c r="AN34">
        <f t="shared" si="19"/>
        <v>0</v>
      </c>
      <c r="AO34">
        <f t="shared" si="20"/>
        <v>0</v>
      </c>
      <c r="AP34">
        <f t="shared" si="1"/>
        <v>0</v>
      </c>
      <c r="AQ34">
        <f t="shared" si="21"/>
        <v>0</v>
      </c>
      <c r="AR34">
        <f t="shared" si="22"/>
        <v>0</v>
      </c>
      <c r="AS34">
        <f t="shared" si="23"/>
        <v>0</v>
      </c>
      <c r="AT34">
        <f t="shared" si="24"/>
        <v>0</v>
      </c>
      <c r="AU34">
        <f t="shared" si="2"/>
        <v>0</v>
      </c>
      <c r="AV34">
        <f t="shared" si="25"/>
        <v>0</v>
      </c>
      <c r="AW34">
        <f t="shared" si="26"/>
        <v>0</v>
      </c>
      <c r="AX34">
        <f t="shared" si="27"/>
        <v>0</v>
      </c>
    </row>
    <row r="35" spans="1:50" ht="78.75" hidden="1" x14ac:dyDescent="0.25">
      <c r="A35" s="115">
        <v>34</v>
      </c>
      <c r="B35" s="61" t="s">
        <v>494</v>
      </c>
      <c r="C35" s="61" t="s">
        <v>23</v>
      </c>
      <c r="D35" s="61" t="s">
        <v>495</v>
      </c>
      <c r="E35" s="66">
        <v>692573</v>
      </c>
      <c r="F35" s="67">
        <v>10</v>
      </c>
      <c r="G35" s="67">
        <v>4</v>
      </c>
      <c r="H35" s="67">
        <v>3</v>
      </c>
      <c r="I35" s="67">
        <v>1</v>
      </c>
      <c r="J35" s="67">
        <v>0</v>
      </c>
      <c r="K35" s="67">
        <v>5</v>
      </c>
      <c r="L35" s="67">
        <v>0</v>
      </c>
      <c r="M35" s="67">
        <v>1</v>
      </c>
      <c r="N35" s="67">
        <v>10</v>
      </c>
      <c r="O35" s="67">
        <v>1</v>
      </c>
      <c r="P35" s="67">
        <v>10</v>
      </c>
      <c r="Q35" s="67">
        <v>2</v>
      </c>
      <c r="R35" s="67">
        <v>2</v>
      </c>
      <c r="S35" s="67">
        <v>3</v>
      </c>
      <c r="T35" s="67">
        <v>1</v>
      </c>
      <c r="U35" s="67">
        <v>0</v>
      </c>
      <c r="V35" s="66">
        <v>373851.96</v>
      </c>
      <c r="W35" s="71">
        <f t="shared" si="28"/>
        <v>53</v>
      </c>
      <c r="X35">
        <f t="shared" si="3"/>
        <v>0</v>
      </c>
      <c r="Y35">
        <f t="shared" si="4"/>
        <v>0</v>
      </c>
      <c r="Z35">
        <f t="shared" si="5"/>
        <v>0</v>
      </c>
      <c r="AA35">
        <f t="shared" si="6"/>
        <v>0</v>
      </c>
      <c r="AB35">
        <f t="shared" si="7"/>
        <v>0</v>
      </c>
      <c r="AC35">
        <f t="shared" si="8"/>
        <v>0</v>
      </c>
      <c r="AD35">
        <f t="shared" si="9"/>
        <v>0</v>
      </c>
      <c r="AE35">
        <f t="shared" si="10"/>
        <v>0</v>
      </c>
      <c r="AF35">
        <f t="shared" si="11"/>
        <v>0</v>
      </c>
      <c r="AG35">
        <f t="shared" si="12"/>
        <v>0</v>
      </c>
      <c r="AH35">
        <f t="shared" si="13"/>
        <v>0</v>
      </c>
      <c r="AI35">
        <f t="shared" si="14"/>
        <v>0</v>
      </c>
      <c r="AJ35">
        <f t="shared" si="15"/>
        <v>0</v>
      </c>
      <c r="AK35">
        <f t="shared" si="16"/>
        <v>0</v>
      </c>
      <c r="AL35">
        <f t="shared" si="17"/>
        <v>0</v>
      </c>
      <c r="AM35">
        <f t="shared" si="18"/>
        <v>0</v>
      </c>
      <c r="AN35">
        <f t="shared" si="19"/>
        <v>0</v>
      </c>
      <c r="AO35">
        <f t="shared" si="20"/>
        <v>0</v>
      </c>
      <c r="AP35">
        <f t="shared" si="1"/>
        <v>0</v>
      </c>
      <c r="AQ35">
        <f t="shared" si="21"/>
        <v>0</v>
      </c>
      <c r="AR35">
        <f t="shared" si="22"/>
        <v>0</v>
      </c>
      <c r="AS35">
        <f t="shared" si="23"/>
        <v>0</v>
      </c>
      <c r="AT35">
        <f t="shared" si="24"/>
        <v>0</v>
      </c>
      <c r="AU35">
        <f t="shared" si="2"/>
        <v>1</v>
      </c>
      <c r="AV35">
        <f t="shared" si="25"/>
        <v>0</v>
      </c>
      <c r="AW35">
        <f t="shared" si="26"/>
        <v>0</v>
      </c>
      <c r="AX35">
        <f t="shared" si="27"/>
        <v>0</v>
      </c>
    </row>
    <row r="36" spans="1:50" ht="63" hidden="1" x14ac:dyDescent="0.25">
      <c r="A36" s="115">
        <v>35</v>
      </c>
      <c r="B36" s="59" t="s">
        <v>26</v>
      </c>
      <c r="C36" s="59" t="s">
        <v>31</v>
      </c>
      <c r="D36" s="59" t="s">
        <v>32</v>
      </c>
      <c r="E36" s="65">
        <v>500000</v>
      </c>
      <c r="F36" s="64">
        <v>10</v>
      </c>
      <c r="G36" s="59">
        <v>4</v>
      </c>
      <c r="H36" s="59">
        <v>5</v>
      </c>
      <c r="I36" s="59">
        <v>2</v>
      </c>
      <c r="J36" s="59">
        <v>3</v>
      </c>
      <c r="K36" s="59">
        <v>1</v>
      </c>
      <c r="L36" s="59">
        <v>0</v>
      </c>
      <c r="M36" s="59">
        <v>1</v>
      </c>
      <c r="N36" s="59">
        <v>0</v>
      </c>
      <c r="O36" s="64">
        <v>10</v>
      </c>
      <c r="P36" s="64">
        <v>10</v>
      </c>
      <c r="Q36" s="59">
        <v>2</v>
      </c>
      <c r="R36" s="59">
        <v>2</v>
      </c>
      <c r="S36" s="59">
        <v>3</v>
      </c>
      <c r="T36" s="59">
        <v>0</v>
      </c>
      <c r="U36" s="59">
        <v>0</v>
      </c>
      <c r="V36" s="65">
        <v>350000</v>
      </c>
      <c r="W36" s="71">
        <f t="shared" si="28"/>
        <v>53</v>
      </c>
      <c r="X36">
        <f t="shared" si="3"/>
        <v>0</v>
      </c>
      <c r="Y36">
        <f t="shared" si="4"/>
        <v>0</v>
      </c>
      <c r="Z36">
        <f t="shared" si="5"/>
        <v>0</v>
      </c>
      <c r="AA36">
        <f t="shared" si="6"/>
        <v>0</v>
      </c>
      <c r="AB36">
        <f t="shared" si="7"/>
        <v>0</v>
      </c>
      <c r="AC36">
        <f t="shared" si="8"/>
        <v>0</v>
      </c>
      <c r="AD36">
        <f t="shared" si="9"/>
        <v>0</v>
      </c>
      <c r="AE36">
        <f t="shared" si="10"/>
        <v>0</v>
      </c>
      <c r="AF36">
        <f t="shared" si="11"/>
        <v>0</v>
      </c>
      <c r="AG36">
        <f t="shared" si="12"/>
        <v>0</v>
      </c>
      <c r="AH36">
        <f t="shared" si="13"/>
        <v>0</v>
      </c>
      <c r="AI36">
        <f t="shared" si="14"/>
        <v>0</v>
      </c>
      <c r="AJ36">
        <f t="shared" si="15"/>
        <v>0</v>
      </c>
      <c r="AK36">
        <f t="shared" si="16"/>
        <v>0</v>
      </c>
      <c r="AL36">
        <f t="shared" si="17"/>
        <v>0</v>
      </c>
      <c r="AM36">
        <f t="shared" si="18"/>
        <v>0</v>
      </c>
      <c r="AN36">
        <f t="shared" si="19"/>
        <v>0</v>
      </c>
      <c r="AO36">
        <f t="shared" si="20"/>
        <v>0</v>
      </c>
      <c r="AP36">
        <f t="shared" si="1"/>
        <v>0</v>
      </c>
      <c r="AQ36">
        <f t="shared" si="21"/>
        <v>0</v>
      </c>
      <c r="AR36">
        <f t="shared" si="22"/>
        <v>1</v>
      </c>
      <c r="AS36">
        <f t="shared" si="23"/>
        <v>0</v>
      </c>
      <c r="AT36">
        <f t="shared" si="24"/>
        <v>0</v>
      </c>
      <c r="AU36">
        <f t="shared" si="2"/>
        <v>0</v>
      </c>
      <c r="AV36">
        <f t="shared" si="25"/>
        <v>0</v>
      </c>
      <c r="AW36">
        <f t="shared" si="26"/>
        <v>0</v>
      </c>
      <c r="AX36">
        <f t="shared" si="27"/>
        <v>0</v>
      </c>
    </row>
    <row r="37" spans="1:50" ht="78.75" hidden="1" x14ac:dyDescent="0.25">
      <c r="A37" s="115">
        <v>36</v>
      </c>
      <c r="B37" s="64" t="s">
        <v>626</v>
      </c>
      <c r="C37" s="64" t="s">
        <v>629</v>
      </c>
      <c r="D37" s="64" t="s">
        <v>630</v>
      </c>
      <c r="E37" s="65">
        <v>450000</v>
      </c>
      <c r="F37" s="64">
        <v>1</v>
      </c>
      <c r="G37" s="64">
        <v>4</v>
      </c>
      <c r="H37" s="64">
        <v>5</v>
      </c>
      <c r="I37" s="64">
        <v>4</v>
      </c>
      <c r="J37" s="64">
        <v>0</v>
      </c>
      <c r="K37" s="64">
        <v>1</v>
      </c>
      <c r="L37" s="64">
        <v>0</v>
      </c>
      <c r="M37" s="64">
        <v>7</v>
      </c>
      <c r="N37" s="64">
        <v>2</v>
      </c>
      <c r="O37" s="64">
        <v>10</v>
      </c>
      <c r="P37" s="64">
        <v>10</v>
      </c>
      <c r="Q37" s="64">
        <v>2</v>
      </c>
      <c r="R37" s="64">
        <v>2</v>
      </c>
      <c r="S37" s="64">
        <v>3</v>
      </c>
      <c r="T37" s="64">
        <v>1</v>
      </c>
      <c r="U37" s="64">
        <v>0</v>
      </c>
      <c r="V37" s="65">
        <v>270000</v>
      </c>
      <c r="W37" s="71">
        <f t="shared" si="28"/>
        <v>52</v>
      </c>
      <c r="X37">
        <f t="shared" si="3"/>
        <v>0</v>
      </c>
      <c r="Y37">
        <f t="shared" si="4"/>
        <v>0</v>
      </c>
      <c r="Z37">
        <f t="shared" si="5"/>
        <v>0</v>
      </c>
      <c r="AA37">
        <f t="shared" si="6"/>
        <v>0</v>
      </c>
      <c r="AB37">
        <f t="shared" si="7"/>
        <v>0</v>
      </c>
      <c r="AC37">
        <f t="shared" si="8"/>
        <v>0</v>
      </c>
      <c r="AD37">
        <f t="shared" si="9"/>
        <v>0</v>
      </c>
      <c r="AE37">
        <f t="shared" si="10"/>
        <v>0</v>
      </c>
      <c r="AF37">
        <f t="shared" si="11"/>
        <v>0</v>
      </c>
      <c r="AG37">
        <f t="shared" si="12"/>
        <v>0</v>
      </c>
      <c r="AH37">
        <f t="shared" si="13"/>
        <v>0</v>
      </c>
      <c r="AI37">
        <f t="shared" si="14"/>
        <v>1</v>
      </c>
      <c r="AJ37">
        <f t="shared" si="15"/>
        <v>0</v>
      </c>
      <c r="AK37">
        <f t="shared" si="16"/>
        <v>0</v>
      </c>
      <c r="AL37">
        <f t="shared" si="17"/>
        <v>0</v>
      </c>
      <c r="AM37">
        <f t="shared" si="18"/>
        <v>0</v>
      </c>
      <c r="AN37">
        <f t="shared" si="19"/>
        <v>0</v>
      </c>
      <c r="AO37">
        <f t="shared" si="20"/>
        <v>0</v>
      </c>
      <c r="AP37">
        <f t="shared" si="1"/>
        <v>0</v>
      </c>
      <c r="AQ37">
        <f t="shared" si="21"/>
        <v>0</v>
      </c>
      <c r="AR37">
        <f t="shared" si="22"/>
        <v>0</v>
      </c>
      <c r="AS37">
        <f t="shared" si="23"/>
        <v>0</v>
      </c>
      <c r="AT37">
        <f t="shared" si="24"/>
        <v>0</v>
      </c>
      <c r="AU37">
        <f t="shared" si="2"/>
        <v>0</v>
      </c>
      <c r="AV37">
        <f t="shared" si="25"/>
        <v>0</v>
      </c>
      <c r="AW37">
        <f t="shared" si="26"/>
        <v>0</v>
      </c>
      <c r="AX37">
        <f t="shared" si="27"/>
        <v>0</v>
      </c>
    </row>
    <row r="38" spans="1:50" ht="78.75" hidden="1" x14ac:dyDescent="0.25">
      <c r="A38" s="115">
        <v>37</v>
      </c>
      <c r="B38" s="62" t="s">
        <v>228</v>
      </c>
      <c r="C38" s="62" t="s">
        <v>231</v>
      </c>
      <c r="D38" s="62" t="s">
        <v>232</v>
      </c>
      <c r="E38" s="66">
        <v>141200</v>
      </c>
      <c r="F38" s="67">
        <v>12</v>
      </c>
      <c r="G38" s="72">
        <v>4</v>
      </c>
      <c r="H38" s="72">
        <v>3</v>
      </c>
      <c r="I38" s="72">
        <v>1</v>
      </c>
      <c r="J38" s="72">
        <v>0</v>
      </c>
      <c r="K38" s="72">
        <v>2</v>
      </c>
      <c r="L38" s="72">
        <v>0</v>
      </c>
      <c r="M38" s="72">
        <v>6</v>
      </c>
      <c r="N38" s="72">
        <v>1</v>
      </c>
      <c r="O38" s="67">
        <v>5</v>
      </c>
      <c r="P38" s="67">
        <v>10</v>
      </c>
      <c r="Q38" s="72">
        <v>0</v>
      </c>
      <c r="R38" s="72">
        <v>2</v>
      </c>
      <c r="S38" s="72">
        <v>3</v>
      </c>
      <c r="T38" s="72">
        <v>3</v>
      </c>
      <c r="U38" s="72">
        <v>0</v>
      </c>
      <c r="V38" s="66">
        <v>32760</v>
      </c>
      <c r="W38" s="71">
        <f t="shared" si="28"/>
        <v>52</v>
      </c>
      <c r="X38">
        <f t="shared" si="3"/>
        <v>0</v>
      </c>
      <c r="Y38">
        <f t="shared" si="4"/>
        <v>0</v>
      </c>
      <c r="Z38">
        <f t="shared" si="5"/>
        <v>0</v>
      </c>
      <c r="AA38">
        <f t="shared" si="6"/>
        <v>1</v>
      </c>
      <c r="AB38">
        <f t="shared" si="7"/>
        <v>0</v>
      </c>
      <c r="AC38">
        <f t="shared" si="8"/>
        <v>0</v>
      </c>
      <c r="AD38">
        <f t="shared" si="9"/>
        <v>0</v>
      </c>
      <c r="AE38">
        <f t="shared" si="10"/>
        <v>0</v>
      </c>
      <c r="AF38">
        <f t="shared" si="11"/>
        <v>0</v>
      </c>
      <c r="AG38">
        <f t="shared" si="12"/>
        <v>0</v>
      </c>
      <c r="AH38">
        <f t="shared" si="13"/>
        <v>0</v>
      </c>
      <c r="AI38">
        <f t="shared" si="14"/>
        <v>0</v>
      </c>
      <c r="AJ38">
        <f t="shared" si="15"/>
        <v>0</v>
      </c>
      <c r="AK38">
        <f t="shared" si="16"/>
        <v>0</v>
      </c>
      <c r="AL38">
        <f t="shared" si="17"/>
        <v>0</v>
      </c>
      <c r="AM38">
        <f t="shared" si="18"/>
        <v>0</v>
      </c>
      <c r="AN38">
        <f t="shared" si="19"/>
        <v>0</v>
      </c>
      <c r="AO38">
        <f t="shared" si="20"/>
        <v>0</v>
      </c>
      <c r="AP38">
        <f t="shared" si="1"/>
        <v>0</v>
      </c>
      <c r="AQ38">
        <f t="shared" si="21"/>
        <v>0</v>
      </c>
      <c r="AR38">
        <f t="shared" si="22"/>
        <v>0</v>
      </c>
      <c r="AS38">
        <f t="shared" si="23"/>
        <v>0</v>
      </c>
      <c r="AT38">
        <f t="shared" si="24"/>
        <v>0</v>
      </c>
      <c r="AU38">
        <f t="shared" si="2"/>
        <v>0</v>
      </c>
      <c r="AV38">
        <f t="shared" si="25"/>
        <v>0</v>
      </c>
      <c r="AW38">
        <f t="shared" si="26"/>
        <v>0</v>
      </c>
      <c r="AX38">
        <f t="shared" si="27"/>
        <v>0</v>
      </c>
    </row>
    <row r="39" spans="1:50" ht="47.25" hidden="1" x14ac:dyDescent="0.25">
      <c r="A39" s="115">
        <v>38</v>
      </c>
      <c r="B39" s="64" t="s">
        <v>388</v>
      </c>
      <c r="C39" s="64" t="s">
        <v>23</v>
      </c>
      <c r="D39" s="64" t="s">
        <v>394</v>
      </c>
      <c r="E39" s="65">
        <v>1550664</v>
      </c>
      <c r="F39" s="64">
        <v>7</v>
      </c>
      <c r="G39" s="64">
        <v>0</v>
      </c>
      <c r="H39" s="64">
        <v>5</v>
      </c>
      <c r="I39" s="64">
        <v>2</v>
      </c>
      <c r="J39" s="64">
        <v>0</v>
      </c>
      <c r="K39" s="64">
        <v>5</v>
      </c>
      <c r="L39" s="64">
        <v>0</v>
      </c>
      <c r="M39" s="64">
        <v>1</v>
      </c>
      <c r="N39" s="64">
        <v>5</v>
      </c>
      <c r="O39" s="64">
        <v>11</v>
      </c>
      <c r="P39" s="64">
        <v>11</v>
      </c>
      <c r="Q39" s="64">
        <v>0</v>
      </c>
      <c r="R39" s="64">
        <v>2</v>
      </c>
      <c r="S39" s="64">
        <v>3</v>
      </c>
      <c r="T39" s="64">
        <v>0</v>
      </c>
      <c r="U39" s="64">
        <v>0</v>
      </c>
      <c r="V39" s="65">
        <v>620265</v>
      </c>
      <c r="W39" s="71">
        <f t="shared" si="28"/>
        <v>52</v>
      </c>
      <c r="X39">
        <f t="shared" si="3"/>
        <v>0</v>
      </c>
      <c r="Y39">
        <f t="shared" si="4"/>
        <v>0</v>
      </c>
      <c r="Z39">
        <f t="shared" si="5"/>
        <v>0</v>
      </c>
      <c r="AA39">
        <f t="shared" si="6"/>
        <v>0</v>
      </c>
      <c r="AB39">
        <f t="shared" si="7"/>
        <v>0</v>
      </c>
      <c r="AC39">
        <f t="shared" si="8"/>
        <v>0</v>
      </c>
      <c r="AD39">
        <f t="shared" si="9"/>
        <v>0</v>
      </c>
      <c r="AE39">
        <f t="shared" si="10"/>
        <v>0</v>
      </c>
      <c r="AF39">
        <f t="shared" si="11"/>
        <v>0</v>
      </c>
      <c r="AG39">
        <f t="shared" si="12"/>
        <v>0</v>
      </c>
      <c r="AH39">
        <f t="shared" si="13"/>
        <v>0</v>
      </c>
      <c r="AI39">
        <f t="shared" si="14"/>
        <v>1</v>
      </c>
      <c r="AJ39">
        <f t="shared" si="15"/>
        <v>0</v>
      </c>
      <c r="AK39">
        <f t="shared" si="16"/>
        <v>0</v>
      </c>
      <c r="AL39">
        <f t="shared" si="17"/>
        <v>0</v>
      </c>
      <c r="AM39">
        <f t="shared" si="18"/>
        <v>0</v>
      </c>
      <c r="AN39">
        <f t="shared" si="19"/>
        <v>0</v>
      </c>
      <c r="AO39">
        <f t="shared" si="20"/>
        <v>0</v>
      </c>
      <c r="AP39">
        <f t="shared" si="1"/>
        <v>0</v>
      </c>
      <c r="AQ39">
        <f t="shared" si="21"/>
        <v>0</v>
      </c>
      <c r="AR39">
        <f t="shared" si="22"/>
        <v>0</v>
      </c>
      <c r="AS39">
        <f t="shared" si="23"/>
        <v>0</v>
      </c>
      <c r="AT39">
        <f t="shared" si="24"/>
        <v>0</v>
      </c>
      <c r="AU39">
        <f t="shared" si="2"/>
        <v>0</v>
      </c>
      <c r="AV39">
        <f t="shared" si="25"/>
        <v>0</v>
      </c>
      <c r="AW39">
        <f t="shared" si="26"/>
        <v>0</v>
      </c>
      <c r="AX39">
        <f t="shared" si="27"/>
        <v>0</v>
      </c>
    </row>
    <row r="40" spans="1:50" ht="157.5" hidden="1" x14ac:dyDescent="0.25">
      <c r="A40" s="115">
        <v>39</v>
      </c>
      <c r="B40" s="64" t="s">
        <v>1430</v>
      </c>
      <c r="C40" s="64" t="s">
        <v>1436</v>
      </c>
      <c r="D40" s="64" t="s">
        <v>1437</v>
      </c>
      <c r="E40" s="66">
        <v>1796300.88</v>
      </c>
      <c r="F40" s="67">
        <v>10</v>
      </c>
      <c r="G40" s="67">
        <v>0</v>
      </c>
      <c r="H40" s="67">
        <v>3</v>
      </c>
      <c r="I40" s="67">
        <v>5</v>
      </c>
      <c r="J40" s="67">
        <v>0</v>
      </c>
      <c r="K40" s="67">
        <v>1</v>
      </c>
      <c r="L40" s="67">
        <v>0</v>
      </c>
      <c r="M40" s="67">
        <v>10</v>
      </c>
      <c r="N40" s="67">
        <v>3</v>
      </c>
      <c r="O40" s="67">
        <v>5</v>
      </c>
      <c r="P40" s="67">
        <v>10</v>
      </c>
      <c r="Q40" s="67">
        <v>0</v>
      </c>
      <c r="R40" s="67">
        <v>2</v>
      </c>
      <c r="S40" s="67">
        <v>3</v>
      </c>
      <c r="T40" s="67">
        <v>0</v>
      </c>
      <c r="U40" s="67">
        <v>0</v>
      </c>
      <c r="V40" s="66">
        <v>1077780.53</v>
      </c>
      <c r="W40" s="71">
        <f t="shared" si="28"/>
        <v>52</v>
      </c>
      <c r="X40">
        <f t="shared" si="3"/>
        <v>0</v>
      </c>
      <c r="Y40">
        <f t="shared" si="4"/>
        <v>0</v>
      </c>
      <c r="Z40">
        <f t="shared" si="5"/>
        <v>0</v>
      </c>
      <c r="AA40">
        <f t="shared" si="6"/>
        <v>0</v>
      </c>
      <c r="AB40">
        <f t="shared" si="7"/>
        <v>0</v>
      </c>
      <c r="AC40">
        <f t="shared" si="8"/>
        <v>0</v>
      </c>
      <c r="AD40">
        <f t="shared" si="9"/>
        <v>0</v>
      </c>
      <c r="AE40">
        <f t="shared" si="10"/>
        <v>0</v>
      </c>
      <c r="AF40">
        <f t="shared" si="11"/>
        <v>0</v>
      </c>
      <c r="AG40">
        <f t="shared" si="12"/>
        <v>0</v>
      </c>
      <c r="AH40">
        <f t="shared" si="13"/>
        <v>0</v>
      </c>
      <c r="AI40">
        <f t="shared" si="14"/>
        <v>0</v>
      </c>
      <c r="AJ40">
        <f t="shared" si="15"/>
        <v>0</v>
      </c>
      <c r="AK40">
        <f t="shared" si="16"/>
        <v>0</v>
      </c>
      <c r="AL40">
        <f t="shared" si="17"/>
        <v>0</v>
      </c>
      <c r="AM40">
        <f t="shared" si="18"/>
        <v>0</v>
      </c>
      <c r="AN40">
        <f t="shared" si="19"/>
        <v>0</v>
      </c>
      <c r="AO40">
        <f t="shared" si="20"/>
        <v>0</v>
      </c>
      <c r="AP40">
        <f t="shared" si="1"/>
        <v>0</v>
      </c>
      <c r="AQ40">
        <f t="shared" si="21"/>
        <v>0</v>
      </c>
      <c r="AR40">
        <f t="shared" si="22"/>
        <v>0</v>
      </c>
      <c r="AS40">
        <f t="shared" si="23"/>
        <v>0</v>
      </c>
      <c r="AT40">
        <f t="shared" si="24"/>
        <v>0</v>
      </c>
      <c r="AU40">
        <f t="shared" si="2"/>
        <v>0</v>
      </c>
      <c r="AV40">
        <f t="shared" si="25"/>
        <v>1</v>
      </c>
      <c r="AW40">
        <f t="shared" si="26"/>
        <v>0</v>
      </c>
      <c r="AX40">
        <f t="shared" si="27"/>
        <v>0</v>
      </c>
    </row>
    <row r="41" spans="1:50" ht="63" hidden="1" x14ac:dyDescent="0.25">
      <c r="A41" s="115">
        <v>40</v>
      </c>
      <c r="B41" s="64" t="s">
        <v>1149</v>
      </c>
      <c r="C41" s="64" t="s">
        <v>355</v>
      </c>
      <c r="D41" s="64" t="s">
        <v>1152</v>
      </c>
      <c r="E41" s="64">
        <v>152000</v>
      </c>
      <c r="F41" s="64">
        <v>0</v>
      </c>
      <c r="G41" s="64">
        <v>11</v>
      </c>
      <c r="H41" s="64">
        <v>1</v>
      </c>
      <c r="I41" s="64">
        <v>3</v>
      </c>
      <c r="J41" s="64">
        <v>2</v>
      </c>
      <c r="K41" s="64">
        <v>1</v>
      </c>
      <c r="L41" s="64">
        <v>0</v>
      </c>
      <c r="M41" s="64">
        <v>9</v>
      </c>
      <c r="N41" s="64">
        <v>1</v>
      </c>
      <c r="O41" s="64">
        <v>6</v>
      </c>
      <c r="P41" s="64">
        <v>10</v>
      </c>
      <c r="Q41" s="64">
        <v>0</v>
      </c>
      <c r="R41" s="64">
        <v>2</v>
      </c>
      <c r="S41" s="64">
        <v>3</v>
      </c>
      <c r="T41" s="64">
        <v>3</v>
      </c>
      <c r="U41" s="64">
        <v>0</v>
      </c>
      <c r="V41" s="64">
        <v>96800</v>
      </c>
      <c r="W41" s="71">
        <f t="shared" si="28"/>
        <v>52</v>
      </c>
      <c r="X41">
        <f t="shared" si="3"/>
        <v>0</v>
      </c>
      <c r="Y41">
        <f t="shared" si="4"/>
        <v>0</v>
      </c>
      <c r="Z41">
        <f t="shared" si="5"/>
        <v>0</v>
      </c>
      <c r="AA41">
        <f t="shared" si="6"/>
        <v>0</v>
      </c>
      <c r="AB41">
        <f t="shared" si="7"/>
        <v>0</v>
      </c>
      <c r="AC41">
        <f t="shared" si="8"/>
        <v>0</v>
      </c>
      <c r="AD41">
        <f t="shared" si="9"/>
        <v>0</v>
      </c>
      <c r="AE41">
        <f t="shared" si="10"/>
        <v>0</v>
      </c>
      <c r="AF41">
        <f t="shared" si="11"/>
        <v>0</v>
      </c>
      <c r="AG41">
        <f t="shared" si="12"/>
        <v>0</v>
      </c>
      <c r="AH41">
        <f t="shared" si="13"/>
        <v>0</v>
      </c>
      <c r="AI41">
        <f t="shared" si="14"/>
        <v>0</v>
      </c>
      <c r="AJ41">
        <f t="shared" si="15"/>
        <v>1</v>
      </c>
      <c r="AK41">
        <f t="shared" si="16"/>
        <v>0</v>
      </c>
      <c r="AL41">
        <f t="shared" si="17"/>
        <v>0</v>
      </c>
      <c r="AM41">
        <f t="shared" si="18"/>
        <v>0</v>
      </c>
      <c r="AN41">
        <f t="shared" si="19"/>
        <v>0</v>
      </c>
      <c r="AO41">
        <f t="shared" si="20"/>
        <v>0</v>
      </c>
      <c r="AP41">
        <f t="shared" si="1"/>
        <v>0</v>
      </c>
      <c r="AQ41">
        <f t="shared" si="21"/>
        <v>0</v>
      </c>
      <c r="AR41">
        <f t="shared" si="22"/>
        <v>0</v>
      </c>
      <c r="AS41">
        <f t="shared" si="23"/>
        <v>0</v>
      </c>
      <c r="AT41">
        <f t="shared" si="24"/>
        <v>0</v>
      </c>
      <c r="AU41">
        <f t="shared" si="2"/>
        <v>0</v>
      </c>
      <c r="AV41">
        <f t="shared" si="25"/>
        <v>0</v>
      </c>
      <c r="AW41">
        <f t="shared" si="26"/>
        <v>0</v>
      </c>
      <c r="AX41">
        <f t="shared" si="27"/>
        <v>0</v>
      </c>
    </row>
    <row r="42" spans="1:50" ht="78.75" hidden="1" x14ac:dyDescent="0.25">
      <c r="A42" s="115">
        <v>41</v>
      </c>
      <c r="B42" s="64" t="s">
        <v>1711</v>
      </c>
      <c r="C42" s="64" t="s">
        <v>1007</v>
      </c>
      <c r="D42" s="64" t="s">
        <v>1008</v>
      </c>
      <c r="E42" s="66">
        <v>31448.37</v>
      </c>
      <c r="F42" s="67">
        <v>1</v>
      </c>
      <c r="G42" s="67">
        <v>4</v>
      </c>
      <c r="H42" s="67">
        <v>3</v>
      </c>
      <c r="I42" s="67">
        <v>2</v>
      </c>
      <c r="J42" s="67">
        <v>3</v>
      </c>
      <c r="K42" s="67">
        <v>2</v>
      </c>
      <c r="L42" s="67">
        <v>0</v>
      </c>
      <c r="M42" s="67">
        <v>9</v>
      </c>
      <c r="N42" s="67">
        <v>10</v>
      </c>
      <c r="O42" s="67">
        <v>5</v>
      </c>
      <c r="P42" s="67">
        <v>3</v>
      </c>
      <c r="Q42" s="67">
        <v>2</v>
      </c>
      <c r="R42" s="67">
        <v>2</v>
      </c>
      <c r="S42" s="67">
        <v>3</v>
      </c>
      <c r="T42" s="67">
        <v>3</v>
      </c>
      <c r="U42" s="67">
        <v>0</v>
      </c>
      <c r="V42" s="66">
        <v>23041.38</v>
      </c>
      <c r="W42" s="71">
        <f t="shared" si="28"/>
        <v>52</v>
      </c>
      <c r="X42">
        <f t="shared" si="3"/>
        <v>0</v>
      </c>
      <c r="Y42">
        <f t="shared" si="4"/>
        <v>0</v>
      </c>
      <c r="Z42">
        <f t="shared" si="5"/>
        <v>0</v>
      </c>
      <c r="AA42">
        <f t="shared" si="6"/>
        <v>0</v>
      </c>
      <c r="AB42">
        <f t="shared" si="7"/>
        <v>0</v>
      </c>
      <c r="AC42">
        <f t="shared" si="8"/>
        <v>0</v>
      </c>
      <c r="AD42">
        <f t="shared" si="9"/>
        <v>0</v>
      </c>
      <c r="AE42">
        <f t="shared" si="10"/>
        <v>0</v>
      </c>
      <c r="AF42">
        <f t="shared" si="11"/>
        <v>0</v>
      </c>
      <c r="AG42">
        <f t="shared" si="12"/>
        <v>0</v>
      </c>
      <c r="AH42">
        <f t="shared" si="13"/>
        <v>0</v>
      </c>
      <c r="AI42">
        <f t="shared" si="14"/>
        <v>0</v>
      </c>
      <c r="AJ42">
        <f t="shared" si="15"/>
        <v>0</v>
      </c>
      <c r="AK42">
        <f t="shared" si="16"/>
        <v>0</v>
      </c>
      <c r="AL42">
        <f t="shared" si="17"/>
        <v>0</v>
      </c>
      <c r="AM42">
        <f t="shared" si="18"/>
        <v>0</v>
      </c>
      <c r="AN42">
        <f t="shared" si="19"/>
        <v>0</v>
      </c>
      <c r="AO42">
        <f t="shared" si="20"/>
        <v>0</v>
      </c>
      <c r="AP42">
        <f t="shared" si="1"/>
        <v>0</v>
      </c>
      <c r="AQ42">
        <f t="shared" si="21"/>
        <v>0</v>
      </c>
      <c r="AR42">
        <f t="shared" si="22"/>
        <v>0</v>
      </c>
      <c r="AS42">
        <f t="shared" si="23"/>
        <v>0</v>
      </c>
      <c r="AT42">
        <f t="shared" si="24"/>
        <v>0</v>
      </c>
      <c r="AU42">
        <f t="shared" si="2"/>
        <v>1</v>
      </c>
      <c r="AV42">
        <f t="shared" si="25"/>
        <v>0</v>
      </c>
      <c r="AW42">
        <f t="shared" si="26"/>
        <v>0</v>
      </c>
      <c r="AX42">
        <f t="shared" si="27"/>
        <v>0</v>
      </c>
    </row>
    <row r="43" spans="1:50" ht="63" hidden="1" x14ac:dyDescent="0.25">
      <c r="A43" s="115">
        <v>42</v>
      </c>
      <c r="B43" s="61" t="s">
        <v>310</v>
      </c>
      <c r="C43" s="61" t="s">
        <v>481</v>
      </c>
      <c r="D43" s="61" t="s">
        <v>482</v>
      </c>
      <c r="E43" s="66">
        <v>424200</v>
      </c>
      <c r="F43" s="67">
        <v>10</v>
      </c>
      <c r="G43" s="67">
        <v>4</v>
      </c>
      <c r="H43" s="67">
        <v>5</v>
      </c>
      <c r="I43" s="67">
        <v>1</v>
      </c>
      <c r="J43" s="67">
        <v>2</v>
      </c>
      <c r="K43" s="67">
        <v>1</v>
      </c>
      <c r="L43" s="67">
        <v>0</v>
      </c>
      <c r="M43" s="67">
        <v>1</v>
      </c>
      <c r="N43" s="67">
        <v>10</v>
      </c>
      <c r="O43" s="67">
        <v>5</v>
      </c>
      <c r="P43" s="67">
        <v>5</v>
      </c>
      <c r="Q43" s="67">
        <v>2</v>
      </c>
      <c r="R43" s="67">
        <v>2</v>
      </c>
      <c r="S43" s="67">
        <v>3</v>
      </c>
      <c r="T43" s="67">
        <v>1</v>
      </c>
      <c r="U43" s="67">
        <v>0</v>
      </c>
      <c r="V43" s="66">
        <v>276570</v>
      </c>
      <c r="W43" s="71">
        <f t="shared" si="28"/>
        <v>52</v>
      </c>
      <c r="X43">
        <f t="shared" si="3"/>
        <v>0</v>
      </c>
      <c r="Y43">
        <f t="shared" si="4"/>
        <v>0</v>
      </c>
      <c r="Z43">
        <f t="shared" si="5"/>
        <v>0</v>
      </c>
      <c r="AA43">
        <f t="shared" si="6"/>
        <v>0</v>
      </c>
      <c r="AB43">
        <f t="shared" si="7"/>
        <v>0</v>
      </c>
      <c r="AC43">
        <f t="shared" si="8"/>
        <v>0</v>
      </c>
      <c r="AD43">
        <f t="shared" si="9"/>
        <v>0</v>
      </c>
      <c r="AE43">
        <f t="shared" si="10"/>
        <v>0</v>
      </c>
      <c r="AF43">
        <f t="shared" si="11"/>
        <v>0</v>
      </c>
      <c r="AG43">
        <f t="shared" si="12"/>
        <v>0</v>
      </c>
      <c r="AH43">
        <f t="shared" si="13"/>
        <v>0</v>
      </c>
      <c r="AI43">
        <f t="shared" si="14"/>
        <v>0</v>
      </c>
      <c r="AJ43">
        <f t="shared" si="15"/>
        <v>0</v>
      </c>
      <c r="AK43">
        <f t="shared" si="16"/>
        <v>0</v>
      </c>
      <c r="AL43">
        <f t="shared" si="17"/>
        <v>0</v>
      </c>
      <c r="AM43">
        <f t="shared" si="18"/>
        <v>0</v>
      </c>
      <c r="AN43">
        <f t="shared" si="19"/>
        <v>0</v>
      </c>
      <c r="AO43">
        <f t="shared" si="20"/>
        <v>0</v>
      </c>
      <c r="AP43">
        <f t="shared" si="1"/>
        <v>0</v>
      </c>
      <c r="AQ43">
        <f t="shared" si="21"/>
        <v>0</v>
      </c>
      <c r="AR43">
        <f t="shared" si="22"/>
        <v>0</v>
      </c>
      <c r="AS43">
        <f t="shared" si="23"/>
        <v>0</v>
      </c>
      <c r="AT43">
        <f t="shared" si="24"/>
        <v>0</v>
      </c>
      <c r="AU43">
        <f t="shared" si="2"/>
        <v>1</v>
      </c>
      <c r="AV43">
        <f t="shared" si="25"/>
        <v>0</v>
      </c>
      <c r="AW43">
        <f t="shared" si="26"/>
        <v>0</v>
      </c>
      <c r="AX43">
        <f t="shared" si="27"/>
        <v>0</v>
      </c>
    </row>
    <row r="44" spans="1:50" ht="63" hidden="1" x14ac:dyDescent="0.25">
      <c r="A44" s="115">
        <v>43</v>
      </c>
      <c r="B44" s="64" t="s">
        <v>292</v>
      </c>
      <c r="C44" s="64" t="s">
        <v>295</v>
      </c>
      <c r="D44" s="64" t="s">
        <v>296</v>
      </c>
      <c r="E44" s="66">
        <v>61687</v>
      </c>
      <c r="F44" s="67">
        <v>10</v>
      </c>
      <c r="G44" s="67">
        <v>4</v>
      </c>
      <c r="H44" s="67">
        <v>3</v>
      </c>
      <c r="I44" s="67">
        <v>1</v>
      </c>
      <c r="J44" s="67">
        <v>0</v>
      </c>
      <c r="K44" s="67">
        <v>4</v>
      </c>
      <c r="L44" s="67">
        <v>0</v>
      </c>
      <c r="M44" s="67">
        <v>1</v>
      </c>
      <c r="N44" s="67">
        <v>10</v>
      </c>
      <c r="O44" s="67">
        <v>0</v>
      </c>
      <c r="P44" s="67">
        <v>10</v>
      </c>
      <c r="Q44" s="67">
        <v>0</v>
      </c>
      <c r="R44" s="67">
        <v>2</v>
      </c>
      <c r="S44" s="67">
        <v>3</v>
      </c>
      <c r="T44" s="67">
        <v>3</v>
      </c>
      <c r="U44" s="67">
        <v>0</v>
      </c>
      <c r="V44" s="66">
        <v>33928</v>
      </c>
      <c r="W44" s="71">
        <f t="shared" si="28"/>
        <v>51</v>
      </c>
      <c r="X44">
        <f t="shared" si="3"/>
        <v>0</v>
      </c>
      <c r="Y44">
        <f t="shared" si="4"/>
        <v>0</v>
      </c>
      <c r="Z44">
        <f t="shared" si="5"/>
        <v>0</v>
      </c>
      <c r="AA44">
        <f t="shared" si="6"/>
        <v>0</v>
      </c>
      <c r="AB44">
        <f t="shared" si="7"/>
        <v>0</v>
      </c>
      <c r="AC44">
        <f t="shared" si="8"/>
        <v>0</v>
      </c>
      <c r="AD44">
        <f t="shared" si="9"/>
        <v>0</v>
      </c>
      <c r="AE44">
        <f t="shared" si="10"/>
        <v>0</v>
      </c>
      <c r="AF44">
        <f t="shared" si="11"/>
        <v>0</v>
      </c>
      <c r="AG44">
        <f t="shared" si="12"/>
        <v>0</v>
      </c>
      <c r="AH44">
        <f t="shared" si="13"/>
        <v>0</v>
      </c>
      <c r="AI44">
        <f t="shared" si="14"/>
        <v>0</v>
      </c>
      <c r="AJ44">
        <f t="shared" si="15"/>
        <v>0</v>
      </c>
      <c r="AK44">
        <f t="shared" si="16"/>
        <v>0</v>
      </c>
      <c r="AL44">
        <f t="shared" si="17"/>
        <v>0</v>
      </c>
      <c r="AM44">
        <f t="shared" si="18"/>
        <v>0</v>
      </c>
      <c r="AN44">
        <f t="shared" si="19"/>
        <v>0</v>
      </c>
      <c r="AO44">
        <f t="shared" si="20"/>
        <v>0</v>
      </c>
      <c r="AP44">
        <f t="shared" si="1"/>
        <v>0</v>
      </c>
      <c r="AQ44">
        <f t="shared" si="21"/>
        <v>0</v>
      </c>
      <c r="AR44">
        <f t="shared" si="22"/>
        <v>0</v>
      </c>
      <c r="AS44">
        <f t="shared" si="23"/>
        <v>0</v>
      </c>
      <c r="AT44">
        <f t="shared" si="24"/>
        <v>0</v>
      </c>
      <c r="AU44">
        <f t="shared" si="2"/>
        <v>0</v>
      </c>
      <c r="AV44">
        <f t="shared" si="25"/>
        <v>0</v>
      </c>
      <c r="AW44">
        <f t="shared" si="26"/>
        <v>1</v>
      </c>
      <c r="AX44">
        <f t="shared" si="27"/>
        <v>0</v>
      </c>
    </row>
    <row r="45" spans="1:50" ht="63" hidden="1" x14ac:dyDescent="0.25">
      <c r="A45" s="115">
        <v>44</v>
      </c>
      <c r="B45" s="64" t="s">
        <v>988</v>
      </c>
      <c r="C45" s="64" t="s">
        <v>471</v>
      </c>
      <c r="D45" s="64" t="s">
        <v>989</v>
      </c>
      <c r="E45" s="65">
        <v>500818</v>
      </c>
      <c r="F45" s="64">
        <v>10</v>
      </c>
      <c r="G45" s="64">
        <v>4</v>
      </c>
      <c r="H45" s="64">
        <v>5</v>
      </c>
      <c r="I45" s="64">
        <v>3</v>
      </c>
      <c r="J45" s="64">
        <v>2</v>
      </c>
      <c r="K45" s="64">
        <v>2</v>
      </c>
      <c r="L45" s="64">
        <v>0</v>
      </c>
      <c r="M45" s="64">
        <v>5</v>
      </c>
      <c r="N45" s="64">
        <v>4</v>
      </c>
      <c r="O45" s="64">
        <v>3</v>
      </c>
      <c r="P45" s="64">
        <v>3</v>
      </c>
      <c r="Q45" s="64">
        <v>2</v>
      </c>
      <c r="R45" s="64">
        <v>2</v>
      </c>
      <c r="S45" s="64">
        <v>3</v>
      </c>
      <c r="T45" s="64">
        <v>3</v>
      </c>
      <c r="U45" s="64">
        <v>0</v>
      </c>
      <c r="V45" s="65">
        <v>345564.42</v>
      </c>
      <c r="W45" s="71">
        <f t="shared" si="28"/>
        <v>51</v>
      </c>
      <c r="X45">
        <f t="shared" si="3"/>
        <v>0</v>
      </c>
      <c r="Y45">
        <f t="shared" si="4"/>
        <v>0</v>
      </c>
      <c r="Z45">
        <f t="shared" si="5"/>
        <v>0</v>
      </c>
      <c r="AA45">
        <f t="shared" si="6"/>
        <v>0</v>
      </c>
      <c r="AB45">
        <f t="shared" si="7"/>
        <v>0</v>
      </c>
      <c r="AC45">
        <f t="shared" si="8"/>
        <v>0</v>
      </c>
      <c r="AD45">
        <f t="shared" si="9"/>
        <v>0</v>
      </c>
      <c r="AE45">
        <f t="shared" si="10"/>
        <v>0</v>
      </c>
      <c r="AF45">
        <f t="shared" si="11"/>
        <v>0</v>
      </c>
      <c r="AG45">
        <f t="shared" si="12"/>
        <v>0</v>
      </c>
      <c r="AH45">
        <f t="shared" si="13"/>
        <v>0</v>
      </c>
      <c r="AI45">
        <f t="shared" si="14"/>
        <v>0</v>
      </c>
      <c r="AJ45">
        <f t="shared" si="15"/>
        <v>0</v>
      </c>
      <c r="AK45">
        <f t="shared" si="16"/>
        <v>0</v>
      </c>
      <c r="AL45">
        <f t="shared" si="17"/>
        <v>0</v>
      </c>
      <c r="AM45">
        <f t="shared" si="18"/>
        <v>0</v>
      </c>
      <c r="AN45">
        <f t="shared" si="19"/>
        <v>0</v>
      </c>
      <c r="AO45">
        <f t="shared" si="20"/>
        <v>0</v>
      </c>
      <c r="AP45">
        <f t="shared" si="1"/>
        <v>0</v>
      </c>
      <c r="AQ45">
        <f t="shared" si="21"/>
        <v>0</v>
      </c>
      <c r="AR45">
        <f t="shared" si="22"/>
        <v>0</v>
      </c>
      <c r="AS45">
        <f t="shared" si="23"/>
        <v>0</v>
      </c>
      <c r="AT45">
        <f t="shared" si="24"/>
        <v>0</v>
      </c>
      <c r="AU45">
        <f t="shared" si="2"/>
        <v>1</v>
      </c>
      <c r="AV45">
        <f t="shared" si="25"/>
        <v>0</v>
      </c>
      <c r="AW45">
        <f t="shared" si="26"/>
        <v>0</v>
      </c>
      <c r="AX45">
        <f t="shared" si="27"/>
        <v>0</v>
      </c>
    </row>
    <row r="46" spans="1:50" ht="63" hidden="1" x14ac:dyDescent="0.25">
      <c r="A46" s="115">
        <v>45</v>
      </c>
      <c r="B46" s="64" t="s">
        <v>1711</v>
      </c>
      <c r="C46" s="64" t="s">
        <v>1002</v>
      </c>
      <c r="D46" s="64" t="s">
        <v>1000</v>
      </c>
      <c r="E46" s="66">
        <v>201074.86</v>
      </c>
      <c r="F46" s="67">
        <v>1</v>
      </c>
      <c r="G46" s="67">
        <v>4</v>
      </c>
      <c r="H46" s="67">
        <v>5</v>
      </c>
      <c r="I46" s="67">
        <v>1</v>
      </c>
      <c r="J46" s="67">
        <v>2</v>
      </c>
      <c r="K46" s="67">
        <v>2</v>
      </c>
      <c r="L46" s="67">
        <v>0</v>
      </c>
      <c r="M46" s="67">
        <v>1</v>
      </c>
      <c r="N46" s="67">
        <v>5</v>
      </c>
      <c r="O46" s="67">
        <v>10</v>
      </c>
      <c r="P46" s="67">
        <v>10</v>
      </c>
      <c r="Q46" s="67">
        <v>2</v>
      </c>
      <c r="R46" s="67">
        <v>2</v>
      </c>
      <c r="S46" s="67">
        <v>3</v>
      </c>
      <c r="T46" s="67">
        <v>3</v>
      </c>
      <c r="U46" s="67">
        <v>0</v>
      </c>
      <c r="V46" s="66">
        <v>133386.29999999999</v>
      </c>
      <c r="W46" s="71">
        <f t="shared" si="28"/>
        <v>51</v>
      </c>
      <c r="X46">
        <f t="shared" si="3"/>
        <v>0</v>
      </c>
      <c r="Y46">
        <f t="shared" si="4"/>
        <v>0</v>
      </c>
      <c r="Z46">
        <f t="shared" si="5"/>
        <v>0</v>
      </c>
      <c r="AA46">
        <f t="shared" si="6"/>
        <v>0</v>
      </c>
      <c r="AB46">
        <f t="shared" si="7"/>
        <v>0</v>
      </c>
      <c r="AC46">
        <f t="shared" si="8"/>
        <v>0</v>
      </c>
      <c r="AD46">
        <f t="shared" si="9"/>
        <v>0</v>
      </c>
      <c r="AE46">
        <f t="shared" si="10"/>
        <v>0</v>
      </c>
      <c r="AF46">
        <f t="shared" si="11"/>
        <v>0</v>
      </c>
      <c r="AG46">
        <f t="shared" si="12"/>
        <v>0</v>
      </c>
      <c r="AH46">
        <f t="shared" si="13"/>
        <v>0</v>
      </c>
      <c r="AI46">
        <f t="shared" si="14"/>
        <v>0</v>
      </c>
      <c r="AJ46">
        <f t="shared" si="15"/>
        <v>0</v>
      </c>
      <c r="AK46">
        <f t="shared" si="16"/>
        <v>0</v>
      </c>
      <c r="AL46">
        <f t="shared" si="17"/>
        <v>0</v>
      </c>
      <c r="AM46">
        <f t="shared" si="18"/>
        <v>0</v>
      </c>
      <c r="AN46">
        <f t="shared" si="19"/>
        <v>0</v>
      </c>
      <c r="AO46">
        <f t="shared" si="20"/>
        <v>0</v>
      </c>
      <c r="AP46">
        <f t="shared" si="1"/>
        <v>0</v>
      </c>
      <c r="AQ46">
        <f t="shared" si="21"/>
        <v>0</v>
      </c>
      <c r="AR46">
        <f t="shared" si="22"/>
        <v>0</v>
      </c>
      <c r="AS46">
        <f t="shared" si="23"/>
        <v>0</v>
      </c>
      <c r="AT46">
        <f t="shared" si="24"/>
        <v>0</v>
      </c>
      <c r="AU46">
        <f t="shared" si="2"/>
        <v>1</v>
      </c>
      <c r="AV46">
        <f t="shared" si="25"/>
        <v>0</v>
      </c>
      <c r="AW46">
        <f t="shared" si="26"/>
        <v>0</v>
      </c>
      <c r="AX46">
        <f t="shared" si="27"/>
        <v>0</v>
      </c>
    </row>
    <row r="47" spans="1:50" ht="78.75" hidden="1" x14ac:dyDescent="0.25">
      <c r="A47" s="115">
        <v>46</v>
      </c>
      <c r="B47" s="59" t="s">
        <v>26</v>
      </c>
      <c r="C47" s="59" t="s">
        <v>29</v>
      </c>
      <c r="D47" s="59" t="s">
        <v>30</v>
      </c>
      <c r="E47" s="65">
        <v>900000</v>
      </c>
      <c r="F47" s="64">
        <v>10</v>
      </c>
      <c r="G47" s="59">
        <v>4</v>
      </c>
      <c r="H47" s="59">
        <v>3</v>
      </c>
      <c r="I47" s="59">
        <v>1</v>
      </c>
      <c r="J47" s="59">
        <v>0</v>
      </c>
      <c r="K47" s="59">
        <v>1</v>
      </c>
      <c r="L47" s="59">
        <v>0</v>
      </c>
      <c r="M47" s="59">
        <v>1</v>
      </c>
      <c r="N47" s="59">
        <v>1</v>
      </c>
      <c r="O47" s="64">
        <v>10</v>
      </c>
      <c r="P47" s="64">
        <v>10</v>
      </c>
      <c r="Q47" s="59">
        <v>2</v>
      </c>
      <c r="R47" s="59">
        <v>2</v>
      </c>
      <c r="S47" s="59">
        <v>3</v>
      </c>
      <c r="T47" s="59">
        <v>3</v>
      </c>
      <c r="U47" s="59">
        <v>0</v>
      </c>
      <c r="V47" s="65">
        <v>630000</v>
      </c>
      <c r="W47" s="71">
        <f t="shared" si="28"/>
        <v>51</v>
      </c>
      <c r="X47">
        <f t="shared" si="3"/>
        <v>0</v>
      </c>
      <c r="Y47">
        <f t="shared" si="4"/>
        <v>0</v>
      </c>
      <c r="Z47">
        <f t="shared" si="5"/>
        <v>0</v>
      </c>
      <c r="AA47">
        <f t="shared" si="6"/>
        <v>0</v>
      </c>
      <c r="AB47">
        <f t="shared" si="7"/>
        <v>0</v>
      </c>
      <c r="AC47">
        <f t="shared" si="8"/>
        <v>0</v>
      </c>
      <c r="AD47">
        <f t="shared" si="9"/>
        <v>0</v>
      </c>
      <c r="AE47">
        <f t="shared" si="10"/>
        <v>0</v>
      </c>
      <c r="AF47">
        <f t="shared" si="11"/>
        <v>0</v>
      </c>
      <c r="AG47">
        <f t="shared" si="12"/>
        <v>0</v>
      </c>
      <c r="AH47">
        <f t="shared" si="13"/>
        <v>0</v>
      </c>
      <c r="AI47">
        <f t="shared" si="14"/>
        <v>0</v>
      </c>
      <c r="AJ47">
        <f t="shared" si="15"/>
        <v>0</v>
      </c>
      <c r="AK47">
        <f t="shared" si="16"/>
        <v>0</v>
      </c>
      <c r="AL47">
        <f t="shared" si="17"/>
        <v>0</v>
      </c>
      <c r="AM47">
        <f t="shared" si="18"/>
        <v>0</v>
      </c>
      <c r="AN47">
        <f t="shared" si="19"/>
        <v>0</v>
      </c>
      <c r="AO47">
        <f t="shared" si="20"/>
        <v>0</v>
      </c>
      <c r="AP47">
        <f t="shared" si="1"/>
        <v>0</v>
      </c>
      <c r="AQ47">
        <f t="shared" si="21"/>
        <v>0</v>
      </c>
      <c r="AR47">
        <f t="shared" si="22"/>
        <v>1</v>
      </c>
      <c r="AS47">
        <f t="shared" si="23"/>
        <v>0</v>
      </c>
      <c r="AT47">
        <f t="shared" si="24"/>
        <v>0</v>
      </c>
      <c r="AU47">
        <f t="shared" si="2"/>
        <v>0</v>
      </c>
      <c r="AV47">
        <f t="shared" si="25"/>
        <v>0</v>
      </c>
      <c r="AW47">
        <f t="shared" si="26"/>
        <v>0</v>
      </c>
      <c r="AX47">
        <f t="shared" si="27"/>
        <v>0</v>
      </c>
    </row>
    <row r="48" spans="1:50" ht="78.75" hidden="1" x14ac:dyDescent="0.25">
      <c r="A48" s="115">
        <v>47</v>
      </c>
      <c r="B48" s="64" t="s">
        <v>1038</v>
      </c>
      <c r="C48" s="64" t="s">
        <v>1039</v>
      </c>
      <c r="D48" s="64" t="s">
        <v>1040</v>
      </c>
      <c r="E48" s="66">
        <v>1211453</v>
      </c>
      <c r="F48" s="67">
        <v>3</v>
      </c>
      <c r="G48" s="67">
        <v>0</v>
      </c>
      <c r="H48" s="67">
        <v>5</v>
      </c>
      <c r="I48" s="67">
        <v>3</v>
      </c>
      <c r="J48" s="67">
        <v>0</v>
      </c>
      <c r="K48" s="67">
        <v>5</v>
      </c>
      <c r="L48" s="67">
        <v>0</v>
      </c>
      <c r="M48" s="67">
        <v>1</v>
      </c>
      <c r="N48" s="67">
        <v>7</v>
      </c>
      <c r="O48" s="67">
        <v>10</v>
      </c>
      <c r="P48" s="67">
        <v>10</v>
      </c>
      <c r="Q48" s="67">
        <v>2</v>
      </c>
      <c r="R48" s="67">
        <v>2</v>
      </c>
      <c r="S48" s="67">
        <v>3</v>
      </c>
      <c r="T48" s="67">
        <v>0</v>
      </c>
      <c r="U48" s="67">
        <v>0</v>
      </c>
      <c r="V48" s="66">
        <v>669808</v>
      </c>
      <c r="W48" s="71">
        <f t="shared" si="28"/>
        <v>51</v>
      </c>
      <c r="X48">
        <f t="shared" si="3"/>
        <v>0</v>
      </c>
      <c r="Y48">
        <f t="shared" si="4"/>
        <v>0</v>
      </c>
      <c r="Z48">
        <f t="shared" si="5"/>
        <v>0</v>
      </c>
      <c r="AA48">
        <f t="shared" si="6"/>
        <v>0</v>
      </c>
      <c r="AB48">
        <f t="shared" si="7"/>
        <v>0</v>
      </c>
      <c r="AC48">
        <f t="shared" si="8"/>
        <v>0</v>
      </c>
      <c r="AD48">
        <f t="shared" si="9"/>
        <v>0</v>
      </c>
      <c r="AE48">
        <f t="shared" si="10"/>
        <v>0</v>
      </c>
      <c r="AF48">
        <f t="shared" si="11"/>
        <v>0</v>
      </c>
      <c r="AG48">
        <f t="shared" si="12"/>
        <v>0</v>
      </c>
      <c r="AH48">
        <f t="shared" si="13"/>
        <v>0</v>
      </c>
      <c r="AI48">
        <f t="shared" si="14"/>
        <v>0</v>
      </c>
      <c r="AJ48">
        <f t="shared" si="15"/>
        <v>0</v>
      </c>
      <c r="AK48">
        <f t="shared" si="16"/>
        <v>0</v>
      </c>
      <c r="AL48">
        <f t="shared" si="17"/>
        <v>0</v>
      </c>
      <c r="AM48">
        <f t="shared" si="18"/>
        <v>0</v>
      </c>
      <c r="AN48">
        <f t="shared" si="19"/>
        <v>0</v>
      </c>
      <c r="AO48">
        <f t="shared" si="20"/>
        <v>0</v>
      </c>
      <c r="AP48">
        <f t="shared" si="1"/>
        <v>0</v>
      </c>
      <c r="AQ48">
        <f t="shared" si="21"/>
        <v>0</v>
      </c>
      <c r="AR48">
        <f t="shared" si="22"/>
        <v>0</v>
      </c>
      <c r="AS48">
        <f t="shared" si="23"/>
        <v>0</v>
      </c>
      <c r="AT48">
        <f t="shared" si="24"/>
        <v>0</v>
      </c>
      <c r="AU48">
        <f t="shared" si="2"/>
        <v>0</v>
      </c>
      <c r="AV48">
        <f t="shared" si="25"/>
        <v>0</v>
      </c>
      <c r="AW48">
        <f t="shared" si="26"/>
        <v>1</v>
      </c>
      <c r="AX48">
        <f t="shared" si="27"/>
        <v>0</v>
      </c>
    </row>
    <row r="49" spans="1:50" ht="63" hidden="1" x14ac:dyDescent="0.25">
      <c r="A49" s="115">
        <v>48</v>
      </c>
      <c r="B49" s="59" t="s">
        <v>40</v>
      </c>
      <c r="C49" s="59" t="s">
        <v>43</v>
      </c>
      <c r="D49" s="59" t="s">
        <v>44</v>
      </c>
      <c r="E49" s="65">
        <v>2733879.78</v>
      </c>
      <c r="F49" s="64">
        <v>10</v>
      </c>
      <c r="G49" s="59">
        <v>4</v>
      </c>
      <c r="H49" s="59">
        <v>5</v>
      </c>
      <c r="I49" s="59">
        <v>1</v>
      </c>
      <c r="J49" s="59">
        <v>2</v>
      </c>
      <c r="K49" s="59">
        <v>2</v>
      </c>
      <c r="L49" s="59">
        <v>0</v>
      </c>
      <c r="M49" s="59">
        <v>1</v>
      </c>
      <c r="N49" s="59">
        <v>2</v>
      </c>
      <c r="O49" s="64">
        <v>4</v>
      </c>
      <c r="P49" s="64">
        <v>10</v>
      </c>
      <c r="Q49" s="59">
        <v>2</v>
      </c>
      <c r="R49" s="59">
        <v>2</v>
      </c>
      <c r="S49" s="59">
        <v>3</v>
      </c>
      <c r="T49" s="59">
        <v>3</v>
      </c>
      <c r="U49" s="59">
        <v>0</v>
      </c>
      <c r="V49" s="65">
        <v>2105087.41</v>
      </c>
      <c r="W49" s="71">
        <f t="shared" si="28"/>
        <v>51</v>
      </c>
      <c r="X49">
        <f t="shared" si="3"/>
        <v>0</v>
      </c>
      <c r="Y49">
        <f t="shared" si="4"/>
        <v>0</v>
      </c>
      <c r="Z49">
        <f t="shared" si="5"/>
        <v>0</v>
      </c>
      <c r="AA49">
        <f t="shared" si="6"/>
        <v>0</v>
      </c>
      <c r="AB49">
        <f t="shared" si="7"/>
        <v>0</v>
      </c>
      <c r="AC49">
        <f t="shared" si="8"/>
        <v>0</v>
      </c>
      <c r="AD49">
        <f t="shared" si="9"/>
        <v>0</v>
      </c>
      <c r="AE49">
        <f t="shared" si="10"/>
        <v>0</v>
      </c>
      <c r="AF49">
        <f t="shared" si="11"/>
        <v>0</v>
      </c>
      <c r="AG49">
        <f t="shared" si="12"/>
        <v>0</v>
      </c>
      <c r="AH49">
        <f t="shared" si="13"/>
        <v>0</v>
      </c>
      <c r="AI49">
        <f t="shared" si="14"/>
        <v>0</v>
      </c>
      <c r="AJ49">
        <f t="shared" si="15"/>
        <v>0</v>
      </c>
      <c r="AK49">
        <f t="shared" si="16"/>
        <v>0</v>
      </c>
      <c r="AL49">
        <f t="shared" si="17"/>
        <v>0</v>
      </c>
      <c r="AM49">
        <f t="shared" si="18"/>
        <v>0</v>
      </c>
      <c r="AN49">
        <f t="shared" si="19"/>
        <v>0</v>
      </c>
      <c r="AO49">
        <f t="shared" si="20"/>
        <v>0</v>
      </c>
      <c r="AP49">
        <f t="shared" si="1"/>
        <v>0</v>
      </c>
      <c r="AQ49">
        <f t="shared" si="21"/>
        <v>0</v>
      </c>
      <c r="AR49">
        <f t="shared" si="22"/>
        <v>1</v>
      </c>
      <c r="AS49">
        <f t="shared" si="23"/>
        <v>0</v>
      </c>
      <c r="AT49">
        <f t="shared" si="24"/>
        <v>0</v>
      </c>
      <c r="AU49">
        <f t="shared" si="2"/>
        <v>0</v>
      </c>
      <c r="AV49">
        <f t="shared" si="25"/>
        <v>0</v>
      </c>
      <c r="AW49">
        <f t="shared" si="26"/>
        <v>0</v>
      </c>
      <c r="AX49">
        <f t="shared" si="27"/>
        <v>0</v>
      </c>
    </row>
    <row r="50" spans="1:50" ht="110.25" hidden="1" x14ac:dyDescent="0.25">
      <c r="A50" s="115">
        <v>49</v>
      </c>
      <c r="B50" s="64" t="s">
        <v>614</v>
      </c>
      <c r="C50" s="64" t="s">
        <v>617</v>
      </c>
      <c r="D50" s="64" t="s">
        <v>618</v>
      </c>
      <c r="E50" s="65">
        <v>249000</v>
      </c>
      <c r="F50" s="64">
        <v>1</v>
      </c>
      <c r="G50" s="64">
        <v>0</v>
      </c>
      <c r="H50" s="64">
        <v>5</v>
      </c>
      <c r="I50" s="64">
        <v>3</v>
      </c>
      <c r="J50" s="64">
        <v>0</v>
      </c>
      <c r="K50" s="64">
        <v>3</v>
      </c>
      <c r="L50" s="64">
        <v>0</v>
      </c>
      <c r="M50" s="64">
        <v>8</v>
      </c>
      <c r="N50" s="64">
        <v>1</v>
      </c>
      <c r="O50" s="64">
        <v>10</v>
      </c>
      <c r="P50" s="64">
        <v>10</v>
      </c>
      <c r="Q50" s="64">
        <v>2</v>
      </c>
      <c r="R50" s="64">
        <v>2</v>
      </c>
      <c r="S50" s="64">
        <v>3</v>
      </c>
      <c r="T50" s="64">
        <v>3</v>
      </c>
      <c r="U50" s="64">
        <v>0</v>
      </c>
      <c r="V50" s="65">
        <v>149400</v>
      </c>
      <c r="W50" s="71">
        <f t="shared" si="28"/>
        <v>51</v>
      </c>
      <c r="X50">
        <f t="shared" si="3"/>
        <v>0</v>
      </c>
      <c r="Y50">
        <f t="shared" si="4"/>
        <v>0</v>
      </c>
      <c r="Z50">
        <f t="shared" si="5"/>
        <v>0</v>
      </c>
      <c r="AA50">
        <f t="shared" si="6"/>
        <v>0</v>
      </c>
      <c r="AB50">
        <f t="shared" si="7"/>
        <v>0</v>
      </c>
      <c r="AC50">
        <f t="shared" si="8"/>
        <v>0</v>
      </c>
      <c r="AD50">
        <f t="shared" si="9"/>
        <v>0</v>
      </c>
      <c r="AE50">
        <f t="shared" si="10"/>
        <v>0</v>
      </c>
      <c r="AF50">
        <f t="shared" si="11"/>
        <v>0</v>
      </c>
      <c r="AG50">
        <f t="shared" si="12"/>
        <v>0</v>
      </c>
      <c r="AH50">
        <f t="shared" si="13"/>
        <v>0</v>
      </c>
      <c r="AI50">
        <f t="shared" si="14"/>
        <v>1</v>
      </c>
      <c r="AJ50">
        <f t="shared" si="15"/>
        <v>0</v>
      </c>
      <c r="AK50">
        <f t="shared" si="16"/>
        <v>0</v>
      </c>
      <c r="AL50">
        <f t="shared" si="17"/>
        <v>0</v>
      </c>
      <c r="AM50">
        <f t="shared" si="18"/>
        <v>0</v>
      </c>
      <c r="AN50">
        <f t="shared" si="19"/>
        <v>0</v>
      </c>
      <c r="AO50">
        <f t="shared" si="20"/>
        <v>0</v>
      </c>
      <c r="AP50">
        <f t="shared" si="1"/>
        <v>0</v>
      </c>
      <c r="AQ50">
        <f t="shared" si="21"/>
        <v>0</v>
      </c>
      <c r="AR50">
        <f t="shared" si="22"/>
        <v>0</v>
      </c>
      <c r="AS50">
        <f t="shared" si="23"/>
        <v>0</v>
      </c>
      <c r="AT50">
        <f t="shared" si="24"/>
        <v>0</v>
      </c>
      <c r="AU50">
        <f t="shared" si="2"/>
        <v>0</v>
      </c>
      <c r="AV50">
        <f t="shared" si="25"/>
        <v>0</v>
      </c>
      <c r="AW50">
        <f t="shared" si="26"/>
        <v>0</v>
      </c>
      <c r="AX50">
        <f t="shared" si="27"/>
        <v>0</v>
      </c>
    </row>
    <row r="51" spans="1:50" ht="157.5" hidden="1" x14ac:dyDescent="0.25">
      <c r="A51" s="115">
        <v>50</v>
      </c>
      <c r="B51" s="64" t="s">
        <v>644</v>
      </c>
      <c r="C51" s="64" t="s">
        <v>795</v>
      </c>
      <c r="D51" s="64" t="s">
        <v>796</v>
      </c>
      <c r="E51" s="65">
        <v>530000</v>
      </c>
      <c r="F51" s="64">
        <v>10</v>
      </c>
      <c r="G51" s="64">
        <v>3</v>
      </c>
      <c r="H51" s="64">
        <v>3</v>
      </c>
      <c r="I51" s="64">
        <v>2</v>
      </c>
      <c r="J51" s="64">
        <v>0</v>
      </c>
      <c r="K51" s="64">
        <v>5</v>
      </c>
      <c r="L51" s="64">
        <v>0</v>
      </c>
      <c r="M51" s="64">
        <v>1</v>
      </c>
      <c r="N51" s="64">
        <v>1</v>
      </c>
      <c r="O51" s="64">
        <v>7</v>
      </c>
      <c r="P51" s="64">
        <v>10</v>
      </c>
      <c r="Q51" s="64">
        <v>1</v>
      </c>
      <c r="R51" s="64">
        <v>2</v>
      </c>
      <c r="S51" s="64">
        <v>3</v>
      </c>
      <c r="T51" s="64">
        <v>3</v>
      </c>
      <c r="U51" s="64">
        <v>0</v>
      </c>
      <c r="V51" s="65">
        <v>227900</v>
      </c>
      <c r="W51" s="71">
        <f t="shared" si="28"/>
        <v>51</v>
      </c>
      <c r="X51">
        <f t="shared" si="3"/>
        <v>0</v>
      </c>
      <c r="Y51">
        <f t="shared" si="4"/>
        <v>0</v>
      </c>
      <c r="Z51">
        <f t="shared" si="5"/>
        <v>0</v>
      </c>
      <c r="AA51">
        <f t="shared" si="6"/>
        <v>0</v>
      </c>
      <c r="AB51">
        <f t="shared" si="7"/>
        <v>0</v>
      </c>
      <c r="AC51">
        <f t="shared" si="8"/>
        <v>0</v>
      </c>
      <c r="AD51">
        <f t="shared" si="9"/>
        <v>0</v>
      </c>
      <c r="AE51">
        <f t="shared" si="10"/>
        <v>0</v>
      </c>
      <c r="AF51">
        <f t="shared" si="11"/>
        <v>0</v>
      </c>
      <c r="AG51">
        <f t="shared" si="12"/>
        <v>0</v>
      </c>
      <c r="AH51">
        <f t="shared" si="13"/>
        <v>0</v>
      </c>
      <c r="AI51">
        <f t="shared" si="14"/>
        <v>0</v>
      </c>
      <c r="AJ51">
        <f t="shared" si="15"/>
        <v>0</v>
      </c>
      <c r="AK51">
        <f t="shared" si="16"/>
        <v>0</v>
      </c>
      <c r="AL51">
        <f t="shared" si="17"/>
        <v>0</v>
      </c>
      <c r="AM51">
        <f t="shared" si="18"/>
        <v>0</v>
      </c>
      <c r="AN51">
        <f t="shared" si="19"/>
        <v>0</v>
      </c>
      <c r="AO51">
        <f t="shared" si="20"/>
        <v>0</v>
      </c>
      <c r="AP51">
        <f t="shared" si="1"/>
        <v>0</v>
      </c>
      <c r="AQ51">
        <f t="shared" si="21"/>
        <v>0</v>
      </c>
      <c r="AR51">
        <f t="shared" si="22"/>
        <v>0</v>
      </c>
      <c r="AS51">
        <f t="shared" si="23"/>
        <v>0</v>
      </c>
      <c r="AT51">
        <f t="shared" si="24"/>
        <v>0</v>
      </c>
      <c r="AU51">
        <f t="shared" si="2"/>
        <v>0</v>
      </c>
      <c r="AV51">
        <f t="shared" si="25"/>
        <v>0</v>
      </c>
      <c r="AW51">
        <f t="shared" si="26"/>
        <v>0</v>
      </c>
      <c r="AX51">
        <f t="shared" si="27"/>
        <v>1</v>
      </c>
    </row>
    <row r="52" spans="1:50" ht="47.25" hidden="1" x14ac:dyDescent="0.25">
      <c r="A52" s="115">
        <v>51</v>
      </c>
      <c r="B52" s="64" t="s">
        <v>644</v>
      </c>
      <c r="C52" s="64" t="s">
        <v>694</v>
      </c>
      <c r="D52" s="64" t="s">
        <v>799</v>
      </c>
      <c r="E52" s="65">
        <v>730000</v>
      </c>
      <c r="F52" s="64">
        <v>10</v>
      </c>
      <c r="G52" s="64">
        <v>3</v>
      </c>
      <c r="H52" s="64">
        <v>3</v>
      </c>
      <c r="I52" s="64">
        <v>3</v>
      </c>
      <c r="J52" s="64">
        <v>0</v>
      </c>
      <c r="K52" s="64">
        <v>5</v>
      </c>
      <c r="L52" s="64">
        <v>0</v>
      </c>
      <c r="M52" s="64">
        <v>2</v>
      </c>
      <c r="N52" s="64">
        <v>2</v>
      </c>
      <c r="O52" s="64">
        <v>3</v>
      </c>
      <c r="P52" s="64">
        <v>10</v>
      </c>
      <c r="Q52" s="64">
        <v>2</v>
      </c>
      <c r="R52" s="64">
        <v>2</v>
      </c>
      <c r="S52" s="64">
        <v>3</v>
      </c>
      <c r="T52" s="64">
        <v>3</v>
      </c>
      <c r="U52" s="64">
        <v>0</v>
      </c>
      <c r="V52" s="65">
        <v>321200</v>
      </c>
      <c r="W52" s="71">
        <f t="shared" si="28"/>
        <v>51</v>
      </c>
      <c r="X52">
        <f t="shared" si="3"/>
        <v>0</v>
      </c>
      <c r="Y52">
        <f t="shared" si="4"/>
        <v>0</v>
      </c>
      <c r="Z52">
        <f t="shared" si="5"/>
        <v>0</v>
      </c>
      <c r="AA52">
        <f t="shared" si="6"/>
        <v>0</v>
      </c>
      <c r="AB52">
        <f t="shared" si="7"/>
        <v>0</v>
      </c>
      <c r="AC52">
        <f t="shared" si="8"/>
        <v>0</v>
      </c>
      <c r="AD52">
        <f t="shared" si="9"/>
        <v>0</v>
      </c>
      <c r="AE52">
        <f t="shared" si="10"/>
        <v>0</v>
      </c>
      <c r="AF52">
        <f t="shared" si="11"/>
        <v>0</v>
      </c>
      <c r="AG52">
        <f t="shared" si="12"/>
        <v>0</v>
      </c>
      <c r="AH52">
        <f t="shared" si="13"/>
        <v>0</v>
      </c>
      <c r="AI52">
        <f t="shared" si="14"/>
        <v>0</v>
      </c>
      <c r="AJ52">
        <f t="shared" si="15"/>
        <v>0</v>
      </c>
      <c r="AK52">
        <f t="shared" si="16"/>
        <v>0</v>
      </c>
      <c r="AL52">
        <f t="shared" si="17"/>
        <v>0</v>
      </c>
      <c r="AM52">
        <f t="shared" si="18"/>
        <v>0</v>
      </c>
      <c r="AN52">
        <f t="shared" si="19"/>
        <v>0</v>
      </c>
      <c r="AO52">
        <f t="shared" si="20"/>
        <v>0</v>
      </c>
      <c r="AP52">
        <f t="shared" si="1"/>
        <v>0</v>
      </c>
      <c r="AQ52">
        <f t="shared" si="21"/>
        <v>0</v>
      </c>
      <c r="AR52">
        <f t="shared" si="22"/>
        <v>0</v>
      </c>
      <c r="AS52">
        <f t="shared" si="23"/>
        <v>0</v>
      </c>
      <c r="AT52">
        <f t="shared" si="24"/>
        <v>0</v>
      </c>
      <c r="AU52">
        <f t="shared" si="2"/>
        <v>0</v>
      </c>
      <c r="AV52">
        <f t="shared" si="25"/>
        <v>0</v>
      </c>
      <c r="AW52">
        <f t="shared" si="26"/>
        <v>0</v>
      </c>
      <c r="AX52">
        <f t="shared" si="27"/>
        <v>1</v>
      </c>
    </row>
    <row r="53" spans="1:50" ht="78.75" hidden="1" x14ac:dyDescent="0.25">
      <c r="A53" s="115">
        <v>52</v>
      </c>
      <c r="B53" s="59" t="s">
        <v>110</v>
      </c>
      <c r="C53" s="59" t="s">
        <v>111</v>
      </c>
      <c r="D53" s="59" t="s">
        <v>112</v>
      </c>
      <c r="E53" s="66">
        <v>420000</v>
      </c>
      <c r="F53" s="67">
        <v>10</v>
      </c>
      <c r="G53" s="72">
        <v>0</v>
      </c>
      <c r="H53" s="72">
        <v>5</v>
      </c>
      <c r="I53" s="72">
        <v>1</v>
      </c>
      <c r="J53" s="72">
        <v>0</v>
      </c>
      <c r="K53" s="72">
        <v>2</v>
      </c>
      <c r="L53" s="72">
        <v>0</v>
      </c>
      <c r="M53" s="72">
        <v>1</v>
      </c>
      <c r="N53" s="72">
        <v>10</v>
      </c>
      <c r="O53" s="67">
        <v>10</v>
      </c>
      <c r="P53" s="67">
        <v>6</v>
      </c>
      <c r="Q53" s="72">
        <v>0</v>
      </c>
      <c r="R53" s="72">
        <v>2</v>
      </c>
      <c r="S53" s="72">
        <v>3</v>
      </c>
      <c r="T53" s="72">
        <v>0</v>
      </c>
      <c r="U53" s="72">
        <v>0</v>
      </c>
      <c r="V53" s="66">
        <v>294000</v>
      </c>
      <c r="W53" s="71">
        <v>50</v>
      </c>
      <c r="X53">
        <f t="shared" si="3"/>
        <v>0</v>
      </c>
      <c r="Y53">
        <f t="shared" si="4"/>
        <v>0</v>
      </c>
      <c r="Z53">
        <f t="shared" si="5"/>
        <v>0</v>
      </c>
      <c r="AA53">
        <f t="shared" si="6"/>
        <v>0</v>
      </c>
      <c r="AB53">
        <f t="shared" si="7"/>
        <v>0</v>
      </c>
      <c r="AC53">
        <f t="shared" si="8"/>
        <v>0</v>
      </c>
      <c r="AD53">
        <f t="shared" si="9"/>
        <v>0</v>
      </c>
      <c r="AE53">
        <f t="shared" si="10"/>
        <v>0</v>
      </c>
      <c r="AF53">
        <f t="shared" si="11"/>
        <v>0</v>
      </c>
      <c r="AG53">
        <f t="shared" si="12"/>
        <v>0</v>
      </c>
      <c r="AH53">
        <f t="shared" si="13"/>
        <v>0</v>
      </c>
      <c r="AI53">
        <f t="shared" si="14"/>
        <v>0</v>
      </c>
      <c r="AJ53">
        <f t="shared" si="15"/>
        <v>1</v>
      </c>
      <c r="AK53">
        <f t="shared" si="16"/>
        <v>0</v>
      </c>
      <c r="AL53">
        <f t="shared" si="17"/>
        <v>0</v>
      </c>
      <c r="AM53">
        <f t="shared" si="18"/>
        <v>0</v>
      </c>
      <c r="AN53">
        <f t="shared" si="19"/>
        <v>0</v>
      </c>
      <c r="AO53">
        <f t="shared" si="20"/>
        <v>0</v>
      </c>
      <c r="AP53">
        <f t="shared" si="1"/>
        <v>0</v>
      </c>
      <c r="AQ53">
        <f t="shared" si="21"/>
        <v>0</v>
      </c>
      <c r="AR53">
        <f t="shared" si="22"/>
        <v>0</v>
      </c>
      <c r="AS53">
        <f t="shared" si="23"/>
        <v>0</v>
      </c>
      <c r="AT53">
        <f t="shared" si="24"/>
        <v>0</v>
      </c>
      <c r="AU53">
        <f t="shared" si="2"/>
        <v>0</v>
      </c>
      <c r="AV53">
        <f t="shared" si="25"/>
        <v>0</v>
      </c>
      <c r="AW53">
        <f t="shared" si="26"/>
        <v>0</v>
      </c>
      <c r="AX53">
        <f t="shared" si="27"/>
        <v>0</v>
      </c>
    </row>
    <row r="54" spans="1:50" ht="141.75" hidden="1" x14ac:dyDescent="0.25">
      <c r="A54" s="115">
        <v>53</v>
      </c>
      <c r="B54" s="64" t="s">
        <v>388</v>
      </c>
      <c r="C54" s="64" t="s">
        <v>389</v>
      </c>
      <c r="D54" s="64" t="s">
        <v>390</v>
      </c>
      <c r="E54" s="65">
        <v>1500000</v>
      </c>
      <c r="F54" s="64">
        <v>7</v>
      </c>
      <c r="G54" s="64">
        <v>0</v>
      </c>
      <c r="H54" s="64">
        <v>3</v>
      </c>
      <c r="I54" s="64">
        <v>1</v>
      </c>
      <c r="J54" s="64">
        <v>0</v>
      </c>
      <c r="K54" s="64">
        <v>3</v>
      </c>
      <c r="L54" s="64">
        <v>0</v>
      </c>
      <c r="M54" s="64">
        <v>1</v>
      </c>
      <c r="N54" s="64">
        <v>8</v>
      </c>
      <c r="O54" s="64">
        <v>11</v>
      </c>
      <c r="P54" s="64">
        <v>11</v>
      </c>
      <c r="Q54" s="64">
        <v>0</v>
      </c>
      <c r="R54" s="64">
        <v>2</v>
      </c>
      <c r="S54" s="64">
        <v>3</v>
      </c>
      <c r="T54" s="64">
        <v>0</v>
      </c>
      <c r="U54" s="64">
        <v>0</v>
      </c>
      <c r="V54" s="65">
        <v>600000</v>
      </c>
      <c r="W54" s="71">
        <f t="shared" ref="W54:W117" si="29">SUM(F54:U54)</f>
        <v>50</v>
      </c>
      <c r="X54">
        <f t="shared" si="3"/>
        <v>0</v>
      </c>
      <c r="Y54">
        <f t="shared" si="4"/>
        <v>0</v>
      </c>
      <c r="Z54">
        <f t="shared" si="5"/>
        <v>0</v>
      </c>
      <c r="AA54">
        <f t="shared" si="6"/>
        <v>0</v>
      </c>
      <c r="AB54">
        <f t="shared" si="7"/>
        <v>0</v>
      </c>
      <c r="AC54">
        <f t="shared" si="8"/>
        <v>0</v>
      </c>
      <c r="AD54">
        <f t="shared" si="9"/>
        <v>0</v>
      </c>
      <c r="AE54">
        <f t="shared" si="10"/>
        <v>0</v>
      </c>
      <c r="AF54">
        <f t="shared" si="11"/>
        <v>0</v>
      </c>
      <c r="AG54">
        <f t="shared" si="12"/>
        <v>0</v>
      </c>
      <c r="AH54">
        <f t="shared" si="13"/>
        <v>0</v>
      </c>
      <c r="AI54">
        <f t="shared" si="14"/>
        <v>1</v>
      </c>
      <c r="AJ54">
        <f t="shared" si="15"/>
        <v>0</v>
      </c>
      <c r="AK54">
        <f t="shared" si="16"/>
        <v>0</v>
      </c>
      <c r="AL54">
        <f t="shared" si="17"/>
        <v>0</v>
      </c>
      <c r="AM54">
        <f t="shared" si="18"/>
        <v>0</v>
      </c>
      <c r="AN54">
        <f t="shared" si="19"/>
        <v>0</v>
      </c>
      <c r="AO54">
        <f t="shared" si="20"/>
        <v>0</v>
      </c>
      <c r="AP54">
        <f t="shared" si="1"/>
        <v>0</v>
      </c>
      <c r="AQ54">
        <f t="shared" si="21"/>
        <v>0</v>
      </c>
      <c r="AR54">
        <f t="shared" si="22"/>
        <v>0</v>
      </c>
      <c r="AS54">
        <f t="shared" si="23"/>
        <v>0</v>
      </c>
      <c r="AT54">
        <f t="shared" si="24"/>
        <v>0</v>
      </c>
      <c r="AU54">
        <f t="shared" si="2"/>
        <v>0</v>
      </c>
      <c r="AV54">
        <f t="shared" si="25"/>
        <v>0</v>
      </c>
      <c r="AW54">
        <f t="shared" si="26"/>
        <v>0</v>
      </c>
      <c r="AX54">
        <f t="shared" si="27"/>
        <v>0</v>
      </c>
    </row>
    <row r="55" spans="1:50" ht="63" hidden="1" x14ac:dyDescent="0.25">
      <c r="A55" s="115">
        <v>54</v>
      </c>
      <c r="B55" s="64" t="s">
        <v>1425</v>
      </c>
      <c r="C55" s="64" t="s">
        <v>444</v>
      </c>
      <c r="D55" s="64" t="s">
        <v>1429</v>
      </c>
      <c r="E55" s="66">
        <v>660000</v>
      </c>
      <c r="F55" s="67">
        <v>10</v>
      </c>
      <c r="G55" s="67">
        <v>3</v>
      </c>
      <c r="H55" s="67">
        <v>3</v>
      </c>
      <c r="I55" s="67">
        <v>3</v>
      </c>
      <c r="J55" s="67">
        <v>0</v>
      </c>
      <c r="K55" s="67">
        <v>2</v>
      </c>
      <c r="L55" s="67">
        <v>0</v>
      </c>
      <c r="M55" s="67">
        <v>6</v>
      </c>
      <c r="N55" s="67">
        <v>6</v>
      </c>
      <c r="O55" s="67">
        <v>5</v>
      </c>
      <c r="P55" s="67">
        <v>2</v>
      </c>
      <c r="Q55" s="67">
        <v>2</v>
      </c>
      <c r="R55" s="67">
        <v>2</v>
      </c>
      <c r="S55" s="67">
        <v>3</v>
      </c>
      <c r="T55" s="67">
        <v>3</v>
      </c>
      <c r="U55" s="67">
        <v>0</v>
      </c>
      <c r="V55" s="66">
        <v>401000</v>
      </c>
      <c r="W55" s="71">
        <f t="shared" si="29"/>
        <v>50</v>
      </c>
      <c r="X55">
        <f t="shared" si="3"/>
        <v>0</v>
      </c>
      <c r="Y55">
        <f t="shared" si="4"/>
        <v>0</v>
      </c>
      <c r="Z55">
        <f t="shared" si="5"/>
        <v>0</v>
      </c>
      <c r="AA55">
        <f t="shared" si="6"/>
        <v>0</v>
      </c>
      <c r="AB55">
        <f t="shared" si="7"/>
        <v>0</v>
      </c>
      <c r="AC55">
        <f t="shared" si="8"/>
        <v>0</v>
      </c>
      <c r="AD55">
        <f t="shared" si="9"/>
        <v>0</v>
      </c>
      <c r="AE55">
        <f t="shared" si="10"/>
        <v>0</v>
      </c>
      <c r="AF55">
        <f t="shared" si="11"/>
        <v>0</v>
      </c>
      <c r="AG55">
        <f t="shared" si="12"/>
        <v>0</v>
      </c>
      <c r="AH55">
        <f t="shared" si="13"/>
        <v>0</v>
      </c>
      <c r="AI55">
        <f t="shared" si="14"/>
        <v>0</v>
      </c>
      <c r="AJ55">
        <f t="shared" si="15"/>
        <v>0</v>
      </c>
      <c r="AK55">
        <f t="shared" si="16"/>
        <v>0</v>
      </c>
      <c r="AL55">
        <f t="shared" si="17"/>
        <v>0</v>
      </c>
      <c r="AM55">
        <f t="shared" si="18"/>
        <v>0</v>
      </c>
      <c r="AN55">
        <f t="shared" si="19"/>
        <v>0</v>
      </c>
      <c r="AO55">
        <f t="shared" si="20"/>
        <v>0</v>
      </c>
      <c r="AP55">
        <f t="shared" si="1"/>
        <v>0</v>
      </c>
      <c r="AQ55">
        <f t="shared" si="21"/>
        <v>0</v>
      </c>
      <c r="AR55">
        <f t="shared" si="22"/>
        <v>0</v>
      </c>
      <c r="AS55">
        <f t="shared" si="23"/>
        <v>0</v>
      </c>
      <c r="AT55">
        <f t="shared" si="24"/>
        <v>0</v>
      </c>
      <c r="AU55">
        <f t="shared" si="2"/>
        <v>0</v>
      </c>
      <c r="AV55">
        <f t="shared" si="25"/>
        <v>1</v>
      </c>
      <c r="AW55">
        <f t="shared" si="26"/>
        <v>0</v>
      </c>
      <c r="AX55">
        <f t="shared" si="27"/>
        <v>0</v>
      </c>
    </row>
    <row r="56" spans="1:50" ht="47.25" hidden="1" x14ac:dyDescent="0.25">
      <c r="A56" s="115">
        <v>55</v>
      </c>
      <c r="B56" s="64" t="s">
        <v>310</v>
      </c>
      <c r="C56" s="64" t="s">
        <v>985</v>
      </c>
      <c r="D56" s="64" t="s">
        <v>986</v>
      </c>
      <c r="E56" s="65">
        <v>202000</v>
      </c>
      <c r="F56" s="64">
        <v>2</v>
      </c>
      <c r="G56" s="64">
        <v>3</v>
      </c>
      <c r="H56" s="64">
        <v>1</v>
      </c>
      <c r="I56" s="64">
        <v>3</v>
      </c>
      <c r="J56" s="64">
        <v>1</v>
      </c>
      <c r="K56" s="64">
        <v>4</v>
      </c>
      <c r="L56" s="64">
        <v>3</v>
      </c>
      <c r="M56" s="64">
        <v>9</v>
      </c>
      <c r="N56" s="64">
        <v>4</v>
      </c>
      <c r="O56" s="64">
        <v>5</v>
      </c>
      <c r="P56" s="64">
        <v>5</v>
      </c>
      <c r="Q56" s="64">
        <v>2</v>
      </c>
      <c r="R56" s="64">
        <v>2</v>
      </c>
      <c r="S56" s="64">
        <v>3</v>
      </c>
      <c r="T56" s="64">
        <v>3</v>
      </c>
      <c r="U56" s="64">
        <v>0</v>
      </c>
      <c r="V56" s="65">
        <v>139780</v>
      </c>
      <c r="W56" s="71">
        <f t="shared" si="29"/>
        <v>50</v>
      </c>
      <c r="X56">
        <f t="shared" si="3"/>
        <v>0</v>
      </c>
      <c r="Y56">
        <f t="shared" si="4"/>
        <v>0</v>
      </c>
      <c r="Z56">
        <f t="shared" si="5"/>
        <v>0</v>
      </c>
      <c r="AA56">
        <f t="shared" si="6"/>
        <v>0</v>
      </c>
      <c r="AB56">
        <f t="shared" si="7"/>
        <v>0</v>
      </c>
      <c r="AC56">
        <f t="shared" si="8"/>
        <v>0</v>
      </c>
      <c r="AD56">
        <f t="shared" si="9"/>
        <v>0</v>
      </c>
      <c r="AE56">
        <f t="shared" si="10"/>
        <v>0</v>
      </c>
      <c r="AF56">
        <f t="shared" si="11"/>
        <v>0</v>
      </c>
      <c r="AG56">
        <f t="shared" si="12"/>
        <v>0</v>
      </c>
      <c r="AH56">
        <f t="shared" si="13"/>
        <v>0</v>
      </c>
      <c r="AI56">
        <f t="shared" si="14"/>
        <v>0</v>
      </c>
      <c r="AJ56">
        <f t="shared" si="15"/>
        <v>0</v>
      </c>
      <c r="AK56">
        <f t="shared" si="16"/>
        <v>0</v>
      </c>
      <c r="AL56">
        <f t="shared" si="17"/>
        <v>0</v>
      </c>
      <c r="AM56">
        <f t="shared" si="18"/>
        <v>0</v>
      </c>
      <c r="AN56">
        <f t="shared" si="19"/>
        <v>0</v>
      </c>
      <c r="AO56">
        <f t="shared" si="20"/>
        <v>0</v>
      </c>
      <c r="AP56">
        <f t="shared" si="1"/>
        <v>0</v>
      </c>
      <c r="AQ56">
        <f t="shared" si="21"/>
        <v>0</v>
      </c>
      <c r="AR56">
        <f t="shared" si="22"/>
        <v>0</v>
      </c>
      <c r="AS56">
        <f t="shared" si="23"/>
        <v>0</v>
      </c>
      <c r="AT56">
        <f t="shared" si="24"/>
        <v>0</v>
      </c>
      <c r="AU56">
        <f t="shared" si="2"/>
        <v>1</v>
      </c>
      <c r="AV56">
        <f t="shared" si="25"/>
        <v>0</v>
      </c>
      <c r="AW56">
        <f t="shared" si="26"/>
        <v>0</v>
      </c>
      <c r="AX56">
        <f t="shared" si="27"/>
        <v>0</v>
      </c>
    </row>
    <row r="57" spans="1:50" ht="173.25" hidden="1" x14ac:dyDescent="0.25">
      <c r="A57" s="115">
        <v>56</v>
      </c>
      <c r="B57" s="64" t="s">
        <v>786</v>
      </c>
      <c r="C57" s="64" t="s">
        <v>820</v>
      </c>
      <c r="D57" s="64" t="s">
        <v>822</v>
      </c>
      <c r="E57" s="66">
        <v>2992574</v>
      </c>
      <c r="F57" s="67">
        <v>10</v>
      </c>
      <c r="G57" s="67">
        <v>1</v>
      </c>
      <c r="H57" s="67">
        <v>1</v>
      </c>
      <c r="I57" s="67">
        <v>5</v>
      </c>
      <c r="J57" s="67">
        <v>0</v>
      </c>
      <c r="K57" s="67">
        <v>1</v>
      </c>
      <c r="L57" s="67">
        <v>0</v>
      </c>
      <c r="M57" s="67">
        <v>10</v>
      </c>
      <c r="N57" s="67">
        <v>1</v>
      </c>
      <c r="O57" s="67">
        <v>3</v>
      </c>
      <c r="P57" s="67">
        <v>10</v>
      </c>
      <c r="Q57" s="67">
        <v>2</v>
      </c>
      <c r="R57" s="67">
        <v>2</v>
      </c>
      <c r="S57" s="67">
        <v>3</v>
      </c>
      <c r="T57" s="67">
        <v>1</v>
      </c>
      <c r="U57" s="67">
        <v>0</v>
      </c>
      <c r="V57" s="66">
        <v>1945173.1</v>
      </c>
      <c r="W57" s="71">
        <f t="shared" si="29"/>
        <v>50</v>
      </c>
      <c r="X57">
        <f t="shared" si="3"/>
        <v>0</v>
      </c>
      <c r="Y57">
        <f t="shared" si="4"/>
        <v>0</v>
      </c>
      <c r="Z57">
        <f t="shared" si="5"/>
        <v>0</v>
      </c>
      <c r="AA57">
        <f t="shared" si="6"/>
        <v>0</v>
      </c>
      <c r="AB57">
        <f t="shared" si="7"/>
        <v>0</v>
      </c>
      <c r="AC57">
        <f t="shared" si="8"/>
        <v>0</v>
      </c>
      <c r="AD57">
        <f t="shared" si="9"/>
        <v>0</v>
      </c>
      <c r="AE57">
        <f t="shared" si="10"/>
        <v>0</v>
      </c>
      <c r="AF57">
        <f t="shared" si="11"/>
        <v>0</v>
      </c>
      <c r="AG57">
        <f t="shared" si="12"/>
        <v>0</v>
      </c>
      <c r="AH57">
        <f t="shared" si="13"/>
        <v>0</v>
      </c>
      <c r="AI57">
        <f t="shared" si="14"/>
        <v>0</v>
      </c>
      <c r="AJ57">
        <f t="shared" si="15"/>
        <v>0</v>
      </c>
      <c r="AK57">
        <f t="shared" si="16"/>
        <v>0</v>
      </c>
      <c r="AL57">
        <f t="shared" si="17"/>
        <v>0</v>
      </c>
      <c r="AM57">
        <f t="shared" si="18"/>
        <v>0</v>
      </c>
      <c r="AN57">
        <f t="shared" si="19"/>
        <v>1</v>
      </c>
      <c r="AO57">
        <f t="shared" si="20"/>
        <v>0</v>
      </c>
      <c r="AP57">
        <f t="shared" si="1"/>
        <v>0</v>
      </c>
      <c r="AQ57">
        <f t="shared" si="21"/>
        <v>0</v>
      </c>
      <c r="AR57">
        <f t="shared" si="22"/>
        <v>0</v>
      </c>
      <c r="AS57">
        <f t="shared" si="23"/>
        <v>0</v>
      </c>
      <c r="AT57">
        <f t="shared" si="24"/>
        <v>0</v>
      </c>
      <c r="AU57">
        <f t="shared" si="2"/>
        <v>0</v>
      </c>
      <c r="AV57">
        <f t="shared" si="25"/>
        <v>0</v>
      </c>
      <c r="AW57">
        <f t="shared" si="26"/>
        <v>0</v>
      </c>
      <c r="AX57">
        <f t="shared" si="27"/>
        <v>0</v>
      </c>
    </row>
    <row r="58" spans="1:50" ht="110.25" hidden="1" x14ac:dyDescent="0.25">
      <c r="A58" s="115">
        <v>57</v>
      </c>
      <c r="B58" s="64" t="s">
        <v>644</v>
      </c>
      <c r="C58" s="64" t="s">
        <v>797</v>
      </c>
      <c r="D58" s="64" t="s">
        <v>798</v>
      </c>
      <c r="E58" s="65">
        <v>1500000</v>
      </c>
      <c r="F58" s="64">
        <v>11</v>
      </c>
      <c r="G58" s="64">
        <v>0</v>
      </c>
      <c r="H58" s="64">
        <v>3</v>
      </c>
      <c r="I58" s="64">
        <v>1</v>
      </c>
      <c r="J58" s="64">
        <v>0</v>
      </c>
      <c r="K58" s="64">
        <v>5</v>
      </c>
      <c r="L58" s="64">
        <v>0</v>
      </c>
      <c r="M58" s="64">
        <v>1</v>
      </c>
      <c r="N58" s="64">
        <v>4</v>
      </c>
      <c r="O58" s="64">
        <v>10</v>
      </c>
      <c r="P58" s="64">
        <v>10</v>
      </c>
      <c r="Q58" s="64">
        <v>0</v>
      </c>
      <c r="R58" s="64">
        <v>2</v>
      </c>
      <c r="S58" s="64">
        <v>3</v>
      </c>
      <c r="T58" s="64">
        <v>0</v>
      </c>
      <c r="U58" s="64">
        <v>0</v>
      </c>
      <c r="V58" s="65">
        <v>600000</v>
      </c>
      <c r="W58" s="71">
        <f t="shared" si="29"/>
        <v>50</v>
      </c>
      <c r="X58">
        <f t="shared" si="3"/>
        <v>0</v>
      </c>
      <c r="Y58">
        <f t="shared" si="4"/>
        <v>0</v>
      </c>
      <c r="Z58">
        <f t="shared" si="5"/>
        <v>0</v>
      </c>
      <c r="AA58">
        <f t="shared" si="6"/>
        <v>0</v>
      </c>
      <c r="AB58">
        <f t="shared" si="7"/>
        <v>0</v>
      </c>
      <c r="AC58">
        <f t="shared" si="8"/>
        <v>0</v>
      </c>
      <c r="AD58">
        <f t="shared" si="9"/>
        <v>0</v>
      </c>
      <c r="AE58">
        <f t="shared" si="10"/>
        <v>0</v>
      </c>
      <c r="AF58">
        <f t="shared" si="11"/>
        <v>0</v>
      </c>
      <c r="AG58">
        <f t="shared" si="12"/>
        <v>0</v>
      </c>
      <c r="AH58">
        <f t="shared" si="13"/>
        <v>0</v>
      </c>
      <c r="AI58">
        <f t="shared" si="14"/>
        <v>0</v>
      </c>
      <c r="AJ58">
        <f t="shared" si="15"/>
        <v>0</v>
      </c>
      <c r="AK58">
        <f t="shared" si="16"/>
        <v>0</v>
      </c>
      <c r="AL58">
        <f t="shared" si="17"/>
        <v>0</v>
      </c>
      <c r="AM58">
        <f t="shared" si="18"/>
        <v>0</v>
      </c>
      <c r="AN58">
        <f t="shared" si="19"/>
        <v>0</v>
      </c>
      <c r="AO58">
        <f t="shared" si="20"/>
        <v>0</v>
      </c>
      <c r="AP58">
        <f t="shared" si="1"/>
        <v>0</v>
      </c>
      <c r="AQ58">
        <f t="shared" si="21"/>
        <v>0</v>
      </c>
      <c r="AR58">
        <f t="shared" si="22"/>
        <v>0</v>
      </c>
      <c r="AS58">
        <f t="shared" si="23"/>
        <v>0</v>
      </c>
      <c r="AT58">
        <f t="shared" si="24"/>
        <v>0</v>
      </c>
      <c r="AU58">
        <f t="shared" si="2"/>
        <v>0</v>
      </c>
      <c r="AV58">
        <f t="shared" si="25"/>
        <v>0</v>
      </c>
      <c r="AW58">
        <f t="shared" si="26"/>
        <v>0</v>
      </c>
      <c r="AX58">
        <f t="shared" si="27"/>
        <v>1</v>
      </c>
    </row>
    <row r="59" spans="1:50" ht="47.25" hidden="1" x14ac:dyDescent="0.25">
      <c r="A59" s="115">
        <v>58</v>
      </c>
      <c r="B59" s="64" t="s">
        <v>644</v>
      </c>
      <c r="C59" s="64" t="s">
        <v>694</v>
      </c>
      <c r="D59" s="64" t="s">
        <v>804</v>
      </c>
      <c r="E59" s="65">
        <v>1500000</v>
      </c>
      <c r="F59" s="64">
        <v>12</v>
      </c>
      <c r="G59" s="64">
        <v>3</v>
      </c>
      <c r="H59" s="64">
        <v>3</v>
      </c>
      <c r="I59" s="64">
        <v>3</v>
      </c>
      <c r="J59" s="64">
        <v>0</v>
      </c>
      <c r="K59" s="64">
        <v>5</v>
      </c>
      <c r="L59" s="64">
        <v>0</v>
      </c>
      <c r="M59" s="64">
        <v>1</v>
      </c>
      <c r="N59" s="64">
        <v>2</v>
      </c>
      <c r="O59" s="64">
        <v>3</v>
      </c>
      <c r="P59" s="64">
        <v>10</v>
      </c>
      <c r="Q59" s="64">
        <v>0</v>
      </c>
      <c r="R59" s="64">
        <v>2</v>
      </c>
      <c r="S59" s="64">
        <v>3</v>
      </c>
      <c r="T59" s="64">
        <v>3</v>
      </c>
      <c r="U59" s="64">
        <v>0</v>
      </c>
      <c r="V59" s="65">
        <v>630000</v>
      </c>
      <c r="W59" s="71">
        <f t="shared" si="29"/>
        <v>50</v>
      </c>
      <c r="X59">
        <f t="shared" si="3"/>
        <v>0</v>
      </c>
      <c r="Y59">
        <f t="shared" si="4"/>
        <v>0</v>
      </c>
      <c r="Z59">
        <f t="shared" si="5"/>
        <v>0</v>
      </c>
      <c r="AA59">
        <f t="shared" si="6"/>
        <v>0</v>
      </c>
      <c r="AB59">
        <f t="shared" si="7"/>
        <v>0</v>
      </c>
      <c r="AC59">
        <f t="shared" si="8"/>
        <v>0</v>
      </c>
      <c r="AD59">
        <f t="shared" si="9"/>
        <v>0</v>
      </c>
      <c r="AE59">
        <f t="shared" si="10"/>
        <v>0</v>
      </c>
      <c r="AF59">
        <f t="shared" si="11"/>
        <v>0</v>
      </c>
      <c r="AG59">
        <f t="shared" si="12"/>
        <v>0</v>
      </c>
      <c r="AH59">
        <f t="shared" si="13"/>
        <v>0</v>
      </c>
      <c r="AI59">
        <f t="shared" si="14"/>
        <v>0</v>
      </c>
      <c r="AJ59">
        <f t="shared" si="15"/>
        <v>0</v>
      </c>
      <c r="AK59">
        <f t="shared" si="16"/>
        <v>0</v>
      </c>
      <c r="AL59">
        <f t="shared" si="17"/>
        <v>0</v>
      </c>
      <c r="AM59">
        <f t="shared" si="18"/>
        <v>0</v>
      </c>
      <c r="AN59">
        <f t="shared" si="19"/>
        <v>0</v>
      </c>
      <c r="AO59">
        <f t="shared" si="20"/>
        <v>0</v>
      </c>
      <c r="AP59">
        <f t="shared" si="1"/>
        <v>0</v>
      </c>
      <c r="AQ59">
        <f t="shared" si="21"/>
        <v>0</v>
      </c>
      <c r="AR59">
        <f t="shared" si="22"/>
        <v>0</v>
      </c>
      <c r="AS59">
        <f t="shared" si="23"/>
        <v>0</v>
      </c>
      <c r="AT59">
        <f t="shared" si="24"/>
        <v>0</v>
      </c>
      <c r="AU59">
        <f t="shared" si="2"/>
        <v>0</v>
      </c>
      <c r="AV59">
        <f t="shared" si="25"/>
        <v>0</v>
      </c>
      <c r="AW59">
        <f t="shared" si="26"/>
        <v>0</v>
      </c>
      <c r="AX59">
        <f t="shared" si="27"/>
        <v>1</v>
      </c>
    </row>
    <row r="60" spans="1:50" ht="78.75" hidden="1" x14ac:dyDescent="0.25">
      <c r="A60" s="115">
        <v>59</v>
      </c>
      <c r="B60" s="64" t="s">
        <v>626</v>
      </c>
      <c r="C60" s="64" t="s">
        <v>631</v>
      </c>
      <c r="D60" s="64" t="s">
        <v>632</v>
      </c>
      <c r="E60" s="65">
        <v>465000</v>
      </c>
      <c r="F60" s="64">
        <v>1</v>
      </c>
      <c r="G60" s="64">
        <v>4</v>
      </c>
      <c r="H60" s="64">
        <v>3</v>
      </c>
      <c r="I60" s="64">
        <v>3</v>
      </c>
      <c r="J60" s="64">
        <v>0</v>
      </c>
      <c r="K60" s="64">
        <v>1</v>
      </c>
      <c r="L60" s="64">
        <v>0</v>
      </c>
      <c r="M60" s="64">
        <v>7</v>
      </c>
      <c r="N60" s="64">
        <v>1</v>
      </c>
      <c r="O60" s="64">
        <v>10</v>
      </c>
      <c r="P60" s="64">
        <v>10</v>
      </c>
      <c r="Q60" s="64">
        <v>2</v>
      </c>
      <c r="R60" s="64">
        <v>2</v>
      </c>
      <c r="S60" s="64">
        <v>3</v>
      </c>
      <c r="T60" s="64">
        <v>2</v>
      </c>
      <c r="U60" s="64">
        <v>0</v>
      </c>
      <c r="V60" s="65">
        <v>280000</v>
      </c>
      <c r="W60" s="71">
        <f t="shared" si="29"/>
        <v>49</v>
      </c>
      <c r="X60">
        <f t="shared" si="3"/>
        <v>0</v>
      </c>
      <c r="Y60">
        <f t="shared" si="4"/>
        <v>0</v>
      </c>
      <c r="Z60">
        <f t="shared" si="5"/>
        <v>0</v>
      </c>
      <c r="AA60">
        <f t="shared" si="6"/>
        <v>0</v>
      </c>
      <c r="AB60">
        <f t="shared" si="7"/>
        <v>0</v>
      </c>
      <c r="AC60">
        <f t="shared" si="8"/>
        <v>0</v>
      </c>
      <c r="AD60">
        <f t="shared" si="9"/>
        <v>0</v>
      </c>
      <c r="AE60">
        <f t="shared" si="10"/>
        <v>0</v>
      </c>
      <c r="AF60">
        <f t="shared" si="11"/>
        <v>0</v>
      </c>
      <c r="AG60">
        <f t="shared" si="12"/>
        <v>0</v>
      </c>
      <c r="AH60">
        <f t="shared" si="13"/>
        <v>0</v>
      </c>
      <c r="AI60">
        <f t="shared" si="14"/>
        <v>1</v>
      </c>
      <c r="AJ60">
        <f t="shared" si="15"/>
        <v>0</v>
      </c>
      <c r="AK60">
        <f t="shared" si="16"/>
        <v>0</v>
      </c>
      <c r="AL60">
        <f t="shared" si="17"/>
        <v>0</v>
      </c>
      <c r="AM60">
        <f t="shared" si="18"/>
        <v>0</v>
      </c>
      <c r="AN60">
        <f t="shared" si="19"/>
        <v>0</v>
      </c>
      <c r="AO60">
        <f t="shared" si="20"/>
        <v>0</v>
      </c>
      <c r="AP60">
        <f t="shared" si="1"/>
        <v>0</v>
      </c>
      <c r="AQ60">
        <f t="shared" si="21"/>
        <v>0</v>
      </c>
      <c r="AR60">
        <f t="shared" si="22"/>
        <v>0</v>
      </c>
      <c r="AS60">
        <f t="shared" si="23"/>
        <v>0</v>
      </c>
      <c r="AT60">
        <f t="shared" si="24"/>
        <v>0</v>
      </c>
      <c r="AU60">
        <f t="shared" si="2"/>
        <v>0</v>
      </c>
      <c r="AV60">
        <f t="shared" si="25"/>
        <v>0</v>
      </c>
      <c r="AW60">
        <f t="shared" si="26"/>
        <v>0</v>
      </c>
      <c r="AX60">
        <f t="shared" si="27"/>
        <v>0</v>
      </c>
    </row>
    <row r="61" spans="1:50" ht="63" hidden="1" x14ac:dyDescent="0.25">
      <c r="A61" s="115">
        <v>60</v>
      </c>
      <c r="B61" s="64" t="s">
        <v>292</v>
      </c>
      <c r="C61" s="64" t="s">
        <v>295</v>
      </c>
      <c r="D61" s="64" t="s">
        <v>301</v>
      </c>
      <c r="E61" s="66">
        <v>81441</v>
      </c>
      <c r="F61" s="67">
        <v>10</v>
      </c>
      <c r="G61" s="67">
        <v>0</v>
      </c>
      <c r="H61" s="67">
        <v>3</v>
      </c>
      <c r="I61" s="67">
        <v>1</v>
      </c>
      <c r="J61" s="67">
        <v>0</v>
      </c>
      <c r="K61" s="67">
        <v>4</v>
      </c>
      <c r="L61" s="67">
        <v>0</v>
      </c>
      <c r="M61" s="67">
        <v>6</v>
      </c>
      <c r="N61" s="67">
        <v>10</v>
      </c>
      <c r="O61" s="67">
        <v>0</v>
      </c>
      <c r="P61" s="67">
        <v>10</v>
      </c>
      <c r="Q61" s="67">
        <v>0</v>
      </c>
      <c r="R61" s="67">
        <v>2</v>
      </c>
      <c r="S61" s="67">
        <v>3</v>
      </c>
      <c r="T61" s="67">
        <v>0</v>
      </c>
      <c r="U61" s="67">
        <v>0</v>
      </c>
      <c r="V61" s="66">
        <v>44793</v>
      </c>
      <c r="W61" s="71">
        <f t="shared" si="29"/>
        <v>49</v>
      </c>
      <c r="X61">
        <f t="shared" si="3"/>
        <v>0</v>
      </c>
      <c r="Y61">
        <f t="shared" si="4"/>
        <v>0</v>
      </c>
      <c r="Z61">
        <f t="shared" si="5"/>
        <v>0</v>
      </c>
      <c r="AA61">
        <f t="shared" si="6"/>
        <v>0</v>
      </c>
      <c r="AB61">
        <f t="shared" si="7"/>
        <v>0</v>
      </c>
      <c r="AC61">
        <f t="shared" si="8"/>
        <v>0</v>
      </c>
      <c r="AD61">
        <f t="shared" si="9"/>
        <v>0</v>
      </c>
      <c r="AE61">
        <f t="shared" si="10"/>
        <v>0</v>
      </c>
      <c r="AF61">
        <f t="shared" si="11"/>
        <v>0</v>
      </c>
      <c r="AG61">
        <f t="shared" si="12"/>
        <v>0</v>
      </c>
      <c r="AH61">
        <f t="shared" si="13"/>
        <v>0</v>
      </c>
      <c r="AI61">
        <f t="shared" si="14"/>
        <v>0</v>
      </c>
      <c r="AJ61">
        <f t="shared" si="15"/>
        <v>0</v>
      </c>
      <c r="AK61">
        <f t="shared" si="16"/>
        <v>0</v>
      </c>
      <c r="AL61">
        <f t="shared" si="17"/>
        <v>0</v>
      </c>
      <c r="AM61">
        <f t="shared" si="18"/>
        <v>0</v>
      </c>
      <c r="AN61">
        <f t="shared" si="19"/>
        <v>0</v>
      </c>
      <c r="AO61">
        <f t="shared" si="20"/>
        <v>0</v>
      </c>
      <c r="AP61">
        <f t="shared" si="1"/>
        <v>0</v>
      </c>
      <c r="AQ61">
        <f t="shared" si="21"/>
        <v>0</v>
      </c>
      <c r="AR61">
        <f t="shared" si="22"/>
        <v>0</v>
      </c>
      <c r="AS61">
        <f t="shared" si="23"/>
        <v>0</v>
      </c>
      <c r="AT61">
        <f t="shared" si="24"/>
        <v>0</v>
      </c>
      <c r="AU61">
        <f t="shared" si="2"/>
        <v>0</v>
      </c>
      <c r="AV61">
        <f t="shared" si="25"/>
        <v>0</v>
      </c>
      <c r="AW61">
        <f t="shared" si="26"/>
        <v>1</v>
      </c>
      <c r="AX61">
        <f t="shared" si="27"/>
        <v>0</v>
      </c>
    </row>
    <row r="62" spans="1:50" ht="110.25" hidden="1" x14ac:dyDescent="0.25">
      <c r="A62" s="115">
        <v>61</v>
      </c>
      <c r="B62" s="59" t="s">
        <v>1321</v>
      </c>
      <c r="C62" s="59" t="s">
        <v>1322</v>
      </c>
      <c r="D62" s="59" t="s">
        <v>1323</v>
      </c>
      <c r="E62" s="65">
        <v>1519800</v>
      </c>
      <c r="F62" s="64">
        <v>3</v>
      </c>
      <c r="G62" s="59">
        <v>3</v>
      </c>
      <c r="H62" s="59">
        <v>3</v>
      </c>
      <c r="I62" s="59">
        <v>1</v>
      </c>
      <c r="J62" s="59">
        <v>0</v>
      </c>
      <c r="K62" s="59">
        <v>5</v>
      </c>
      <c r="L62" s="59">
        <v>0</v>
      </c>
      <c r="M62" s="59">
        <v>1</v>
      </c>
      <c r="N62" s="59">
        <v>7</v>
      </c>
      <c r="O62" s="64">
        <v>5</v>
      </c>
      <c r="P62" s="64">
        <v>10</v>
      </c>
      <c r="Q62" s="59">
        <v>2</v>
      </c>
      <c r="R62" s="59">
        <v>3</v>
      </c>
      <c r="S62" s="59">
        <v>3</v>
      </c>
      <c r="T62" s="59">
        <v>3</v>
      </c>
      <c r="U62" s="59">
        <v>0</v>
      </c>
      <c r="V62" s="74">
        <v>900000</v>
      </c>
      <c r="W62" s="71">
        <f t="shared" si="29"/>
        <v>49</v>
      </c>
      <c r="X62">
        <f t="shared" si="3"/>
        <v>0</v>
      </c>
      <c r="Y62">
        <f t="shared" si="4"/>
        <v>0</v>
      </c>
      <c r="Z62">
        <f t="shared" si="5"/>
        <v>0</v>
      </c>
      <c r="AA62">
        <f t="shared" si="6"/>
        <v>0</v>
      </c>
      <c r="AB62">
        <f t="shared" si="7"/>
        <v>0</v>
      </c>
      <c r="AC62">
        <f t="shared" si="8"/>
        <v>0</v>
      </c>
      <c r="AD62">
        <f t="shared" si="9"/>
        <v>0</v>
      </c>
      <c r="AE62">
        <f t="shared" si="10"/>
        <v>0</v>
      </c>
      <c r="AF62">
        <f t="shared" si="11"/>
        <v>0</v>
      </c>
      <c r="AG62">
        <f t="shared" si="12"/>
        <v>0</v>
      </c>
      <c r="AH62">
        <f t="shared" si="13"/>
        <v>0</v>
      </c>
      <c r="AI62">
        <f t="shared" si="14"/>
        <v>0</v>
      </c>
      <c r="AJ62">
        <f t="shared" si="15"/>
        <v>0</v>
      </c>
      <c r="AK62">
        <f t="shared" si="16"/>
        <v>0</v>
      </c>
      <c r="AL62">
        <f t="shared" si="17"/>
        <v>0</v>
      </c>
      <c r="AM62">
        <f t="shared" si="18"/>
        <v>0</v>
      </c>
      <c r="AN62">
        <f t="shared" si="19"/>
        <v>0</v>
      </c>
      <c r="AO62">
        <f t="shared" si="20"/>
        <v>0</v>
      </c>
      <c r="AP62">
        <f t="shared" si="1"/>
        <v>0</v>
      </c>
      <c r="AQ62">
        <f t="shared" si="21"/>
        <v>0</v>
      </c>
      <c r="AR62">
        <f t="shared" si="22"/>
        <v>0</v>
      </c>
      <c r="AS62">
        <f t="shared" si="23"/>
        <v>0</v>
      </c>
      <c r="AT62">
        <f t="shared" si="24"/>
        <v>0</v>
      </c>
      <c r="AU62">
        <f t="shared" si="2"/>
        <v>0</v>
      </c>
      <c r="AV62">
        <f t="shared" si="25"/>
        <v>0</v>
      </c>
      <c r="AW62">
        <f t="shared" si="26"/>
        <v>0</v>
      </c>
      <c r="AX62">
        <f t="shared" si="27"/>
        <v>0</v>
      </c>
    </row>
    <row r="63" spans="1:50" ht="63" hidden="1" x14ac:dyDescent="0.25">
      <c r="A63" s="115">
        <v>62</v>
      </c>
      <c r="B63" s="61" t="s">
        <v>864</v>
      </c>
      <c r="C63" s="61" t="s">
        <v>1237</v>
      </c>
      <c r="D63" s="61" t="s">
        <v>1238</v>
      </c>
      <c r="E63" s="67">
        <v>1145409</v>
      </c>
      <c r="F63" s="67">
        <v>5</v>
      </c>
      <c r="G63" s="67">
        <v>3</v>
      </c>
      <c r="H63" s="67">
        <v>3</v>
      </c>
      <c r="I63" s="67">
        <v>1</v>
      </c>
      <c r="J63" s="67">
        <v>0</v>
      </c>
      <c r="K63" s="67">
        <v>5</v>
      </c>
      <c r="L63" s="67">
        <v>0</v>
      </c>
      <c r="M63" s="67">
        <v>1</v>
      </c>
      <c r="N63" s="67">
        <v>8</v>
      </c>
      <c r="O63" s="67">
        <v>10</v>
      </c>
      <c r="P63" s="67">
        <v>3</v>
      </c>
      <c r="Q63" s="67">
        <v>2</v>
      </c>
      <c r="R63" s="67">
        <v>2</v>
      </c>
      <c r="S63" s="67">
        <v>3</v>
      </c>
      <c r="T63" s="67">
        <v>3</v>
      </c>
      <c r="U63" s="67">
        <v>0</v>
      </c>
      <c r="V63" s="67">
        <v>629977</v>
      </c>
      <c r="W63" s="71">
        <f t="shared" si="29"/>
        <v>49</v>
      </c>
      <c r="X63">
        <f t="shared" si="3"/>
        <v>0</v>
      </c>
      <c r="Y63">
        <f t="shared" si="4"/>
        <v>0</v>
      </c>
      <c r="Z63">
        <f t="shared" si="5"/>
        <v>0</v>
      </c>
      <c r="AA63">
        <f t="shared" si="6"/>
        <v>0</v>
      </c>
      <c r="AB63">
        <f t="shared" si="7"/>
        <v>0</v>
      </c>
      <c r="AC63">
        <f t="shared" si="8"/>
        <v>0</v>
      </c>
      <c r="AD63">
        <f t="shared" si="9"/>
        <v>0</v>
      </c>
      <c r="AE63">
        <f t="shared" si="10"/>
        <v>0</v>
      </c>
      <c r="AF63">
        <f t="shared" si="11"/>
        <v>0</v>
      </c>
      <c r="AG63">
        <f t="shared" si="12"/>
        <v>0</v>
      </c>
      <c r="AH63">
        <f t="shared" si="13"/>
        <v>0</v>
      </c>
      <c r="AI63">
        <f t="shared" si="14"/>
        <v>0</v>
      </c>
      <c r="AJ63">
        <f t="shared" si="15"/>
        <v>0</v>
      </c>
      <c r="AK63">
        <f t="shared" si="16"/>
        <v>0</v>
      </c>
      <c r="AL63">
        <f t="shared" si="17"/>
        <v>1</v>
      </c>
      <c r="AM63">
        <f t="shared" si="18"/>
        <v>0</v>
      </c>
      <c r="AN63">
        <f t="shared" si="19"/>
        <v>0</v>
      </c>
      <c r="AO63">
        <f t="shared" si="20"/>
        <v>0</v>
      </c>
      <c r="AP63">
        <f t="shared" si="1"/>
        <v>0</v>
      </c>
      <c r="AQ63">
        <f t="shared" si="21"/>
        <v>0</v>
      </c>
      <c r="AR63">
        <f t="shared" si="22"/>
        <v>0</v>
      </c>
      <c r="AS63">
        <f t="shared" si="23"/>
        <v>0</v>
      </c>
      <c r="AT63">
        <f t="shared" si="24"/>
        <v>0</v>
      </c>
      <c r="AU63">
        <f t="shared" si="2"/>
        <v>0</v>
      </c>
      <c r="AV63">
        <f t="shared" si="25"/>
        <v>0</v>
      </c>
      <c r="AW63">
        <f t="shared" si="26"/>
        <v>0</v>
      </c>
      <c r="AX63">
        <f t="shared" si="27"/>
        <v>0</v>
      </c>
    </row>
    <row r="64" spans="1:50" ht="63" hidden="1" x14ac:dyDescent="0.25">
      <c r="A64" s="115">
        <v>63</v>
      </c>
      <c r="B64" s="64" t="s">
        <v>988</v>
      </c>
      <c r="C64" s="64" t="s">
        <v>431</v>
      </c>
      <c r="D64" s="64" t="s">
        <v>1010</v>
      </c>
      <c r="E64" s="66">
        <v>474390</v>
      </c>
      <c r="F64" s="67">
        <v>10</v>
      </c>
      <c r="G64" s="67">
        <v>3</v>
      </c>
      <c r="H64" s="67">
        <v>3</v>
      </c>
      <c r="I64" s="67">
        <v>3</v>
      </c>
      <c r="J64" s="67">
        <v>0</v>
      </c>
      <c r="K64" s="67">
        <v>3</v>
      </c>
      <c r="L64" s="67">
        <v>0</v>
      </c>
      <c r="M64" s="67">
        <v>6</v>
      </c>
      <c r="N64" s="67">
        <v>5</v>
      </c>
      <c r="O64" s="67">
        <v>3</v>
      </c>
      <c r="P64" s="67">
        <v>3</v>
      </c>
      <c r="Q64" s="67">
        <v>2</v>
      </c>
      <c r="R64" s="67">
        <v>2</v>
      </c>
      <c r="S64" s="67">
        <v>3</v>
      </c>
      <c r="T64" s="67">
        <v>3</v>
      </c>
      <c r="U64" s="67">
        <v>0</v>
      </c>
      <c r="V64" s="66">
        <v>327329.09999999998</v>
      </c>
      <c r="W64" s="71">
        <f t="shared" si="29"/>
        <v>49</v>
      </c>
      <c r="X64">
        <f t="shared" si="3"/>
        <v>0</v>
      </c>
      <c r="Y64">
        <f t="shared" si="4"/>
        <v>0</v>
      </c>
      <c r="Z64">
        <f t="shared" si="5"/>
        <v>0</v>
      </c>
      <c r="AA64">
        <f t="shared" si="6"/>
        <v>0</v>
      </c>
      <c r="AB64">
        <f t="shared" si="7"/>
        <v>0</v>
      </c>
      <c r="AC64">
        <f t="shared" si="8"/>
        <v>0</v>
      </c>
      <c r="AD64">
        <f t="shared" si="9"/>
        <v>0</v>
      </c>
      <c r="AE64">
        <f t="shared" si="10"/>
        <v>0</v>
      </c>
      <c r="AF64">
        <f t="shared" si="11"/>
        <v>0</v>
      </c>
      <c r="AG64">
        <f t="shared" si="12"/>
        <v>0</v>
      </c>
      <c r="AH64">
        <f t="shared" si="13"/>
        <v>0</v>
      </c>
      <c r="AI64">
        <f t="shared" si="14"/>
        <v>0</v>
      </c>
      <c r="AJ64">
        <f t="shared" si="15"/>
        <v>0</v>
      </c>
      <c r="AK64">
        <f t="shared" si="16"/>
        <v>0</v>
      </c>
      <c r="AL64">
        <f t="shared" si="17"/>
        <v>0</v>
      </c>
      <c r="AM64">
        <f t="shared" si="18"/>
        <v>0</v>
      </c>
      <c r="AN64">
        <f t="shared" si="19"/>
        <v>0</v>
      </c>
      <c r="AO64">
        <f t="shared" si="20"/>
        <v>0</v>
      </c>
      <c r="AP64">
        <f t="shared" si="1"/>
        <v>0</v>
      </c>
      <c r="AQ64">
        <f t="shared" si="21"/>
        <v>0</v>
      </c>
      <c r="AR64">
        <f t="shared" si="22"/>
        <v>0</v>
      </c>
      <c r="AS64">
        <f t="shared" si="23"/>
        <v>0</v>
      </c>
      <c r="AT64">
        <f t="shared" si="24"/>
        <v>0</v>
      </c>
      <c r="AU64">
        <f t="shared" si="2"/>
        <v>1</v>
      </c>
      <c r="AV64">
        <f t="shared" si="25"/>
        <v>0</v>
      </c>
      <c r="AW64">
        <f t="shared" si="26"/>
        <v>0</v>
      </c>
      <c r="AX64">
        <f t="shared" si="27"/>
        <v>0</v>
      </c>
    </row>
    <row r="65" spans="1:50" ht="63" hidden="1" x14ac:dyDescent="0.25">
      <c r="A65" s="115">
        <v>64</v>
      </c>
      <c r="B65" s="64" t="s">
        <v>1711</v>
      </c>
      <c r="C65" s="64" t="s">
        <v>1002</v>
      </c>
      <c r="D65" s="64" t="s">
        <v>1009</v>
      </c>
      <c r="E65" s="66">
        <v>148792.19</v>
      </c>
      <c r="F65" s="67">
        <v>1</v>
      </c>
      <c r="G65" s="67">
        <v>4</v>
      </c>
      <c r="H65" s="67">
        <v>5</v>
      </c>
      <c r="I65" s="67">
        <v>2</v>
      </c>
      <c r="J65" s="67">
        <v>3</v>
      </c>
      <c r="K65" s="67">
        <v>3</v>
      </c>
      <c r="L65" s="67">
        <v>0</v>
      </c>
      <c r="M65" s="67">
        <v>6</v>
      </c>
      <c r="N65" s="67">
        <v>9</v>
      </c>
      <c r="O65" s="67">
        <v>3</v>
      </c>
      <c r="P65" s="67">
        <v>3</v>
      </c>
      <c r="Q65" s="67">
        <v>2</v>
      </c>
      <c r="R65" s="67">
        <v>2</v>
      </c>
      <c r="S65" s="67">
        <v>3</v>
      </c>
      <c r="T65" s="67">
        <v>3</v>
      </c>
      <c r="U65" s="67">
        <v>0</v>
      </c>
      <c r="V65" s="66">
        <v>109017</v>
      </c>
      <c r="W65" s="71">
        <f t="shared" si="29"/>
        <v>49</v>
      </c>
      <c r="X65">
        <f t="shared" si="3"/>
        <v>0</v>
      </c>
      <c r="Y65">
        <f t="shared" si="4"/>
        <v>0</v>
      </c>
      <c r="Z65">
        <f t="shared" si="5"/>
        <v>0</v>
      </c>
      <c r="AA65">
        <f t="shared" si="6"/>
        <v>0</v>
      </c>
      <c r="AB65">
        <f t="shared" si="7"/>
        <v>0</v>
      </c>
      <c r="AC65">
        <f t="shared" si="8"/>
        <v>0</v>
      </c>
      <c r="AD65">
        <f t="shared" si="9"/>
        <v>0</v>
      </c>
      <c r="AE65">
        <f t="shared" si="10"/>
        <v>0</v>
      </c>
      <c r="AF65">
        <f t="shared" si="11"/>
        <v>0</v>
      </c>
      <c r="AG65">
        <f t="shared" si="12"/>
        <v>0</v>
      </c>
      <c r="AH65">
        <f t="shared" si="13"/>
        <v>0</v>
      </c>
      <c r="AI65">
        <f t="shared" si="14"/>
        <v>0</v>
      </c>
      <c r="AJ65">
        <f t="shared" si="15"/>
        <v>0</v>
      </c>
      <c r="AK65">
        <f t="shared" si="16"/>
        <v>0</v>
      </c>
      <c r="AL65">
        <f t="shared" si="17"/>
        <v>0</v>
      </c>
      <c r="AM65">
        <f t="shared" si="18"/>
        <v>0</v>
      </c>
      <c r="AN65">
        <f t="shared" si="19"/>
        <v>0</v>
      </c>
      <c r="AO65">
        <f t="shared" si="20"/>
        <v>0</v>
      </c>
      <c r="AP65">
        <f t="shared" si="1"/>
        <v>0</v>
      </c>
      <c r="AQ65">
        <f t="shared" si="21"/>
        <v>0</v>
      </c>
      <c r="AR65">
        <f t="shared" si="22"/>
        <v>0</v>
      </c>
      <c r="AS65">
        <f t="shared" si="23"/>
        <v>0</v>
      </c>
      <c r="AT65">
        <f t="shared" si="24"/>
        <v>0</v>
      </c>
      <c r="AU65">
        <f t="shared" si="2"/>
        <v>1</v>
      </c>
      <c r="AV65">
        <f t="shared" si="25"/>
        <v>0</v>
      </c>
      <c r="AW65">
        <f t="shared" si="26"/>
        <v>0</v>
      </c>
      <c r="AX65">
        <f t="shared" si="27"/>
        <v>0</v>
      </c>
    </row>
    <row r="66" spans="1:50" ht="94.5" hidden="1" x14ac:dyDescent="0.25">
      <c r="A66" s="115">
        <v>65</v>
      </c>
      <c r="B66" s="62" t="s">
        <v>824</v>
      </c>
      <c r="C66" s="62" t="s">
        <v>825</v>
      </c>
      <c r="D66" s="62" t="s">
        <v>826</v>
      </c>
      <c r="E66" s="66">
        <v>458356</v>
      </c>
      <c r="F66" s="67">
        <v>6</v>
      </c>
      <c r="G66" s="72">
        <v>0</v>
      </c>
      <c r="H66" s="72">
        <v>5</v>
      </c>
      <c r="I66" s="72">
        <v>1</v>
      </c>
      <c r="J66" s="72">
        <v>0</v>
      </c>
      <c r="K66" s="72">
        <v>1</v>
      </c>
      <c r="L66" s="72">
        <v>0</v>
      </c>
      <c r="M66" s="72">
        <v>1</v>
      </c>
      <c r="N66" s="72">
        <v>10</v>
      </c>
      <c r="O66" s="67">
        <v>10</v>
      </c>
      <c r="P66" s="67">
        <v>10</v>
      </c>
      <c r="Q66" s="72">
        <v>0</v>
      </c>
      <c r="R66" s="72">
        <v>2</v>
      </c>
      <c r="S66" s="72">
        <v>3</v>
      </c>
      <c r="T66" s="72">
        <v>0</v>
      </c>
      <c r="U66" s="67">
        <v>0</v>
      </c>
      <c r="V66" s="66">
        <v>229178</v>
      </c>
      <c r="W66" s="71">
        <f t="shared" si="29"/>
        <v>49</v>
      </c>
      <c r="X66">
        <f t="shared" si="3"/>
        <v>0</v>
      </c>
      <c r="Y66">
        <f t="shared" si="4"/>
        <v>0</v>
      </c>
      <c r="Z66">
        <f t="shared" si="5"/>
        <v>0</v>
      </c>
      <c r="AA66">
        <f t="shared" si="6"/>
        <v>0</v>
      </c>
      <c r="AB66">
        <f t="shared" si="7"/>
        <v>0</v>
      </c>
      <c r="AC66">
        <f t="shared" si="8"/>
        <v>0</v>
      </c>
      <c r="AD66">
        <f t="shared" si="9"/>
        <v>0</v>
      </c>
      <c r="AE66">
        <f t="shared" si="10"/>
        <v>0</v>
      </c>
      <c r="AF66">
        <f t="shared" si="11"/>
        <v>0</v>
      </c>
      <c r="AG66">
        <f t="shared" si="12"/>
        <v>0</v>
      </c>
      <c r="AH66">
        <f t="shared" si="13"/>
        <v>0</v>
      </c>
      <c r="AI66">
        <f t="shared" si="14"/>
        <v>0</v>
      </c>
      <c r="AJ66">
        <f t="shared" si="15"/>
        <v>0</v>
      </c>
      <c r="AK66">
        <f t="shared" si="16"/>
        <v>0</v>
      </c>
      <c r="AL66">
        <f t="shared" si="17"/>
        <v>1</v>
      </c>
      <c r="AM66">
        <f t="shared" si="18"/>
        <v>0</v>
      </c>
      <c r="AN66">
        <f t="shared" si="19"/>
        <v>0</v>
      </c>
      <c r="AO66">
        <f t="shared" si="20"/>
        <v>0</v>
      </c>
      <c r="AP66">
        <f t="shared" ref="AP66:AP129" si="30">SUM(IF(ISERR(FIND("Плавск",$B$2:$B$644)),0,1))</f>
        <v>0</v>
      </c>
      <c r="AQ66">
        <f t="shared" si="21"/>
        <v>0</v>
      </c>
      <c r="AR66">
        <f t="shared" si="22"/>
        <v>0</v>
      </c>
      <c r="AS66">
        <f t="shared" si="23"/>
        <v>0</v>
      </c>
      <c r="AT66">
        <f t="shared" si="24"/>
        <v>0</v>
      </c>
      <c r="AU66">
        <f t="shared" ref="AU66:AU129" si="31">SUM(IF(ISERR(FIND("Черн",$B$2:$B$644)),0,1))</f>
        <v>0</v>
      </c>
      <c r="AV66">
        <f t="shared" si="25"/>
        <v>0</v>
      </c>
      <c r="AW66">
        <f t="shared" si="26"/>
        <v>0</v>
      </c>
      <c r="AX66">
        <f t="shared" si="27"/>
        <v>0</v>
      </c>
    </row>
    <row r="67" spans="1:50" ht="78.75" hidden="1" x14ac:dyDescent="0.25">
      <c r="A67" s="115">
        <v>66</v>
      </c>
      <c r="B67" s="62" t="s">
        <v>824</v>
      </c>
      <c r="C67" s="62" t="s">
        <v>827</v>
      </c>
      <c r="D67" s="62" t="s">
        <v>828</v>
      </c>
      <c r="E67" s="66">
        <v>458356</v>
      </c>
      <c r="F67" s="67">
        <v>6</v>
      </c>
      <c r="G67" s="72">
        <v>0</v>
      </c>
      <c r="H67" s="72">
        <v>5</v>
      </c>
      <c r="I67" s="72">
        <v>1</v>
      </c>
      <c r="J67" s="72">
        <v>0</v>
      </c>
      <c r="K67" s="72">
        <v>1</v>
      </c>
      <c r="L67" s="72">
        <v>0</v>
      </c>
      <c r="M67" s="72">
        <v>1</v>
      </c>
      <c r="N67" s="72">
        <v>10</v>
      </c>
      <c r="O67" s="67">
        <v>10</v>
      </c>
      <c r="P67" s="67">
        <v>10</v>
      </c>
      <c r="Q67" s="72">
        <v>0</v>
      </c>
      <c r="R67" s="72">
        <v>2</v>
      </c>
      <c r="S67" s="72">
        <v>3</v>
      </c>
      <c r="T67" s="72">
        <v>0</v>
      </c>
      <c r="U67" s="67">
        <v>0</v>
      </c>
      <c r="V67" s="66">
        <v>229178</v>
      </c>
      <c r="W67" s="71">
        <f t="shared" si="29"/>
        <v>49</v>
      </c>
      <c r="X67">
        <f t="shared" ref="X67:X130" si="32">SUM(IF(ISERR(FIND("Алекс",$B$2:$B$645)),0,1))</f>
        <v>0</v>
      </c>
      <c r="Y67">
        <f t="shared" ref="Y67:Y130" si="33">SUM(IF(ISERR(FIND("Арсен",$B$2:$B$645)),0,1))</f>
        <v>0</v>
      </c>
      <c r="Z67">
        <f t="shared" ref="Z67:Z130" si="34">SUM(IF(ISERR(FIND("Белев",$B$2:$B$645)),0,1))</f>
        <v>0</v>
      </c>
      <c r="AA67">
        <f t="shared" ref="AA67:AA130" si="35">SUM(IF(ISERR(FIND("Богор",$B$2:$B$645)),0,1))</f>
        <v>0</v>
      </c>
      <c r="AB67">
        <f t="shared" ref="AB67:AB130" si="36">SUM(IF(ISERR(FIND("Венев",$B$2:$B$645)),0,1))</f>
        <v>0</v>
      </c>
      <c r="AC67">
        <f t="shared" ref="AC67:AC130" si="37">SUM(IF(ISERR(FIND("Волов",$B$2:$B$645)),0,1))</f>
        <v>0</v>
      </c>
      <c r="AD67">
        <f t="shared" ref="AD67:AD130" si="38">SUM(IF(ISERR(FIND("Донс",$B$2:$B$645)),0,1))</f>
        <v>0</v>
      </c>
      <c r="AE67">
        <f t="shared" ref="AE67:AE130" si="39">SUM(IF(ISERR(FIND("Дубенск",$B$2:$B$645)),0,1))</f>
        <v>0</v>
      </c>
      <c r="AF67">
        <f t="shared" ref="AF67:AF130" si="40">SUM(IF(ISERR(FIND("Ефрем",$B$2:$B$645)),0,1))</f>
        <v>0</v>
      </c>
      <c r="AG67">
        <f t="shared" ref="AG67:AG130" si="41">SUM(IF(ISERR(FIND("Заок",$B$2:$B$645)),0,1))</f>
        <v>0</v>
      </c>
      <c r="AH67">
        <f t="shared" ref="AH67:AH130" si="42">SUM(IF(ISERR(FIND("Каменск",$B$2:$B$645)),0,1))</f>
        <v>0</v>
      </c>
      <c r="AI67">
        <f t="shared" ref="AI67:AI130" si="43">SUM(IF(ISERR(FIND("Кимов",$B$2:$B$645)),0,1))</f>
        <v>0</v>
      </c>
      <c r="AJ67">
        <f t="shared" ref="AJ67:AJ130" si="44">SUM(IF(ISERR(FIND("Киреев",$B$2:$B$645)),0,1))</f>
        <v>0</v>
      </c>
      <c r="AK67">
        <f t="shared" ref="AK67:AK130" si="45">SUM(IF(ISERR(FIND("Курк",$D$2:$D$645)),0,1))</f>
        <v>0</v>
      </c>
      <c r="AL67">
        <f t="shared" ref="AL67:AL130" si="46">SUM(IF(ISERR(FIND("Ленинск",$B$2:$B$645)),0,1))</f>
        <v>1</v>
      </c>
      <c r="AM67">
        <f t="shared" ref="AM67:AM130" si="47">SUM(IF(ISERR(FIND("Новогур",$B$2:$B$645)),0,1))</f>
        <v>0</v>
      </c>
      <c r="AN67">
        <f t="shared" ref="AN67:AN130" si="48">SUM(IF(ISERR(FIND("Новомоск",$B$2:$B$645)),0,1))</f>
        <v>0</v>
      </c>
      <c r="AO67">
        <f t="shared" ref="AO67:AO130" si="49">SUM(IF(ISERR(FIND("Одоев",$B$2:$B$645)),0,1))</f>
        <v>0</v>
      </c>
      <c r="AP67">
        <f t="shared" si="30"/>
        <v>0</v>
      </c>
      <c r="AQ67">
        <f t="shared" ref="AQ67:AQ130" si="50">SUM(IF(ISERR(FIND("Славн",$B$2:$B$645)),0,1))</f>
        <v>0</v>
      </c>
      <c r="AR67">
        <f t="shared" ref="AR67:AR130" si="51">SUM(IF(ISERR(FIND("Суворов",$B$2:$B$645)),0,1))</f>
        <v>0</v>
      </c>
      <c r="AS67">
        <f t="shared" ref="AS67:AS130" si="52">SUM(IF(ISERR(FIND("Тепло",$B$2:$B$645)),0,1))</f>
        <v>0</v>
      </c>
      <c r="AT67">
        <f t="shared" ref="AT67:AT130" si="53">SUM(IF(ISERR(FIND("Узлов",$B$2:$B$645)),0,1))</f>
        <v>0</v>
      </c>
      <c r="AU67">
        <f t="shared" si="31"/>
        <v>0</v>
      </c>
      <c r="AV67">
        <f t="shared" ref="AV67:AV130" si="54">SUM(IF(ISERR(FIND("Щекин",$B$2:$B$645)),0,1))</f>
        <v>0</v>
      </c>
      <c r="AW67">
        <f t="shared" ref="AW67:AW130" si="55">SUM(IF(ISERR(FIND("Ясног",$B$2:$B$645)),0,1))</f>
        <v>0</v>
      </c>
      <c r="AX67">
        <f t="shared" ref="AX67:AX130" si="56">SUM(IF(ISERR(FIND("Тул",$B$2:$B$645)),0,1))</f>
        <v>0</v>
      </c>
    </row>
    <row r="68" spans="1:50" ht="63" hidden="1" x14ac:dyDescent="0.25">
      <c r="A68" s="115">
        <v>67</v>
      </c>
      <c r="B68" s="64" t="s">
        <v>430</v>
      </c>
      <c r="C68" s="64" t="s">
        <v>431</v>
      </c>
      <c r="D68" s="64" t="s">
        <v>435</v>
      </c>
      <c r="E68" s="66">
        <v>200000</v>
      </c>
      <c r="F68" s="67">
        <v>0</v>
      </c>
      <c r="G68" s="67">
        <v>11</v>
      </c>
      <c r="H68" s="67">
        <v>1</v>
      </c>
      <c r="I68" s="67">
        <v>1</v>
      </c>
      <c r="J68" s="67">
        <v>0</v>
      </c>
      <c r="K68" s="67">
        <v>5</v>
      </c>
      <c r="L68" s="67">
        <v>0</v>
      </c>
      <c r="M68" s="67">
        <v>9</v>
      </c>
      <c r="N68" s="67">
        <v>4</v>
      </c>
      <c r="O68" s="67">
        <v>5</v>
      </c>
      <c r="P68" s="67">
        <v>5</v>
      </c>
      <c r="Q68" s="67">
        <v>0</v>
      </c>
      <c r="R68" s="67">
        <v>2</v>
      </c>
      <c r="S68" s="67">
        <v>3</v>
      </c>
      <c r="T68" s="67">
        <v>3</v>
      </c>
      <c r="U68" s="67">
        <v>0</v>
      </c>
      <c r="V68" s="66">
        <v>140000</v>
      </c>
      <c r="W68" s="71">
        <f t="shared" si="29"/>
        <v>49</v>
      </c>
      <c r="X68">
        <f t="shared" si="32"/>
        <v>0</v>
      </c>
      <c r="Y68">
        <f t="shared" si="33"/>
        <v>0</v>
      </c>
      <c r="Z68">
        <f t="shared" si="34"/>
        <v>0</v>
      </c>
      <c r="AA68">
        <f t="shared" si="35"/>
        <v>0</v>
      </c>
      <c r="AB68">
        <f t="shared" si="36"/>
        <v>0</v>
      </c>
      <c r="AC68">
        <f t="shared" si="37"/>
        <v>1</v>
      </c>
      <c r="AD68">
        <f t="shared" si="38"/>
        <v>0</v>
      </c>
      <c r="AE68">
        <f t="shared" si="39"/>
        <v>0</v>
      </c>
      <c r="AF68">
        <f t="shared" si="40"/>
        <v>0</v>
      </c>
      <c r="AG68">
        <f t="shared" si="41"/>
        <v>0</v>
      </c>
      <c r="AH68">
        <f t="shared" si="42"/>
        <v>0</v>
      </c>
      <c r="AI68">
        <f t="shared" si="43"/>
        <v>0</v>
      </c>
      <c r="AJ68">
        <f t="shared" si="44"/>
        <v>0</v>
      </c>
      <c r="AK68">
        <f t="shared" si="45"/>
        <v>0</v>
      </c>
      <c r="AL68">
        <f t="shared" si="46"/>
        <v>0</v>
      </c>
      <c r="AM68">
        <f t="shared" si="47"/>
        <v>0</v>
      </c>
      <c r="AN68">
        <f t="shared" si="48"/>
        <v>0</v>
      </c>
      <c r="AO68">
        <f t="shared" si="49"/>
        <v>0</v>
      </c>
      <c r="AP68">
        <f t="shared" si="30"/>
        <v>0</v>
      </c>
      <c r="AQ68">
        <f t="shared" si="50"/>
        <v>0</v>
      </c>
      <c r="AR68">
        <f t="shared" si="51"/>
        <v>0</v>
      </c>
      <c r="AS68">
        <f t="shared" si="52"/>
        <v>0</v>
      </c>
      <c r="AT68">
        <f t="shared" si="53"/>
        <v>0</v>
      </c>
      <c r="AU68">
        <f t="shared" si="31"/>
        <v>0</v>
      </c>
      <c r="AV68">
        <f t="shared" si="54"/>
        <v>0</v>
      </c>
      <c r="AW68">
        <f t="shared" si="55"/>
        <v>0</v>
      </c>
      <c r="AX68">
        <f t="shared" si="56"/>
        <v>0</v>
      </c>
    </row>
    <row r="69" spans="1:50" ht="63" hidden="1" x14ac:dyDescent="0.25">
      <c r="A69" s="115">
        <v>68</v>
      </c>
      <c r="B69" s="64" t="s">
        <v>430</v>
      </c>
      <c r="C69" s="64" t="s">
        <v>455</v>
      </c>
      <c r="D69" s="64" t="s">
        <v>456</v>
      </c>
      <c r="E69" s="66">
        <v>200000</v>
      </c>
      <c r="F69" s="67">
        <v>0</v>
      </c>
      <c r="G69" s="67">
        <v>10</v>
      </c>
      <c r="H69" s="67">
        <v>1</v>
      </c>
      <c r="I69" s="67">
        <v>4</v>
      </c>
      <c r="J69" s="67">
        <v>0</v>
      </c>
      <c r="K69" s="67">
        <v>5</v>
      </c>
      <c r="L69" s="67">
        <v>0</v>
      </c>
      <c r="M69" s="67">
        <v>10</v>
      </c>
      <c r="N69" s="67">
        <v>1</v>
      </c>
      <c r="O69" s="67">
        <v>5</v>
      </c>
      <c r="P69" s="67">
        <v>5</v>
      </c>
      <c r="Q69" s="67">
        <v>0</v>
      </c>
      <c r="R69" s="67">
        <v>2</v>
      </c>
      <c r="S69" s="67">
        <v>3</v>
      </c>
      <c r="T69" s="67">
        <v>3</v>
      </c>
      <c r="U69" s="67">
        <v>0</v>
      </c>
      <c r="V69" s="66">
        <v>140000</v>
      </c>
      <c r="W69" s="71">
        <f t="shared" si="29"/>
        <v>49</v>
      </c>
      <c r="X69">
        <f t="shared" si="32"/>
        <v>0</v>
      </c>
      <c r="Y69">
        <f t="shared" si="33"/>
        <v>0</v>
      </c>
      <c r="Z69">
        <f t="shared" si="34"/>
        <v>0</v>
      </c>
      <c r="AA69">
        <f t="shared" si="35"/>
        <v>0</v>
      </c>
      <c r="AB69">
        <f t="shared" si="36"/>
        <v>0</v>
      </c>
      <c r="AC69">
        <f t="shared" si="37"/>
        <v>1</v>
      </c>
      <c r="AD69">
        <f t="shared" si="38"/>
        <v>0</v>
      </c>
      <c r="AE69">
        <f t="shared" si="39"/>
        <v>0</v>
      </c>
      <c r="AF69">
        <f t="shared" si="40"/>
        <v>0</v>
      </c>
      <c r="AG69">
        <f t="shared" si="41"/>
        <v>0</v>
      </c>
      <c r="AH69">
        <f t="shared" si="42"/>
        <v>0</v>
      </c>
      <c r="AI69">
        <f t="shared" si="43"/>
        <v>0</v>
      </c>
      <c r="AJ69">
        <f t="shared" si="44"/>
        <v>0</v>
      </c>
      <c r="AK69">
        <f t="shared" si="45"/>
        <v>0</v>
      </c>
      <c r="AL69">
        <f t="shared" si="46"/>
        <v>0</v>
      </c>
      <c r="AM69">
        <f t="shared" si="47"/>
        <v>0</v>
      </c>
      <c r="AN69">
        <f t="shared" si="48"/>
        <v>0</v>
      </c>
      <c r="AO69">
        <f t="shared" si="49"/>
        <v>0</v>
      </c>
      <c r="AP69">
        <f t="shared" si="30"/>
        <v>0</v>
      </c>
      <c r="AQ69">
        <f t="shared" si="50"/>
        <v>0</v>
      </c>
      <c r="AR69">
        <f t="shared" si="51"/>
        <v>0</v>
      </c>
      <c r="AS69">
        <f t="shared" si="52"/>
        <v>0</v>
      </c>
      <c r="AT69">
        <f t="shared" si="53"/>
        <v>0</v>
      </c>
      <c r="AU69">
        <f t="shared" si="31"/>
        <v>0</v>
      </c>
      <c r="AV69">
        <f t="shared" si="54"/>
        <v>0</v>
      </c>
      <c r="AW69">
        <f t="shared" si="55"/>
        <v>0</v>
      </c>
      <c r="AX69">
        <f t="shared" si="56"/>
        <v>0</v>
      </c>
    </row>
    <row r="70" spans="1:50" ht="63" hidden="1" x14ac:dyDescent="0.25">
      <c r="A70" s="115">
        <v>69</v>
      </c>
      <c r="B70" s="64" t="s">
        <v>1053</v>
      </c>
      <c r="C70" s="64" t="s">
        <v>1397</v>
      </c>
      <c r="D70" s="64" t="s">
        <v>1398</v>
      </c>
      <c r="E70" s="65">
        <v>500001.39</v>
      </c>
      <c r="F70" s="64">
        <v>2</v>
      </c>
      <c r="G70" s="64">
        <v>10</v>
      </c>
      <c r="H70" s="64">
        <v>1</v>
      </c>
      <c r="I70" s="64">
        <v>4</v>
      </c>
      <c r="J70" s="64">
        <v>0</v>
      </c>
      <c r="K70" s="64">
        <v>2</v>
      </c>
      <c r="L70" s="64">
        <v>0</v>
      </c>
      <c r="M70" s="64">
        <v>7</v>
      </c>
      <c r="N70" s="64">
        <v>0</v>
      </c>
      <c r="O70" s="64">
        <v>5</v>
      </c>
      <c r="P70" s="64">
        <v>10</v>
      </c>
      <c r="Q70" s="64">
        <v>0</v>
      </c>
      <c r="R70" s="64">
        <v>2</v>
      </c>
      <c r="S70" s="64">
        <v>3</v>
      </c>
      <c r="T70" s="64">
        <v>3</v>
      </c>
      <c r="U70" s="64">
        <v>0</v>
      </c>
      <c r="V70" s="65">
        <v>320001.39</v>
      </c>
      <c r="W70" s="71">
        <f t="shared" si="29"/>
        <v>49</v>
      </c>
      <c r="X70">
        <f t="shared" si="32"/>
        <v>0</v>
      </c>
      <c r="Y70">
        <f t="shared" si="33"/>
        <v>0</v>
      </c>
      <c r="Z70">
        <f t="shared" si="34"/>
        <v>0</v>
      </c>
      <c r="AA70">
        <f t="shared" si="35"/>
        <v>0</v>
      </c>
      <c r="AB70">
        <f t="shared" si="36"/>
        <v>0</v>
      </c>
      <c r="AC70">
        <f t="shared" si="37"/>
        <v>0</v>
      </c>
      <c r="AD70">
        <f t="shared" si="38"/>
        <v>0</v>
      </c>
      <c r="AE70">
        <f t="shared" si="39"/>
        <v>0</v>
      </c>
      <c r="AF70">
        <f t="shared" si="40"/>
        <v>0</v>
      </c>
      <c r="AG70">
        <f t="shared" si="41"/>
        <v>0</v>
      </c>
      <c r="AH70">
        <f t="shared" si="42"/>
        <v>1</v>
      </c>
      <c r="AI70">
        <f t="shared" si="43"/>
        <v>0</v>
      </c>
      <c r="AJ70">
        <f t="shared" si="44"/>
        <v>0</v>
      </c>
      <c r="AK70">
        <f t="shared" si="45"/>
        <v>0</v>
      </c>
      <c r="AL70">
        <f t="shared" si="46"/>
        <v>0</v>
      </c>
      <c r="AM70">
        <f t="shared" si="47"/>
        <v>0</v>
      </c>
      <c r="AN70">
        <f t="shared" si="48"/>
        <v>0</v>
      </c>
      <c r="AO70">
        <f t="shared" si="49"/>
        <v>0</v>
      </c>
      <c r="AP70">
        <f t="shared" si="30"/>
        <v>0</v>
      </c>
      <c r="AQ70">
        <f t="shared" si="50"/>
        <v>0</v>
      </c>
      <c r="AR70">
        <f t="shared" si="51"/>
        <v>0</v>
      </c>
      <c r="AS70">
        <f t="shared" si="52"/>
        <v>0</v>
      </c>
      <c r="AT70">
        <f t="shared" si="53"/>
        <v>0</v>
      </c>
      <c r="AU70">
        <f t="shared" si="31"/>
        <v>0</v>
      </c>
      <c r="AV70">
        <f t="shared" si="54"/>
        <v>0</v>
      </c>
      <c r="AW70">
        <f t="shared" si="55"/>
        <v>0</v>
      </c>
      <c r="AX70">
        <f t="shared" si="56"/>
        <v>0</v>
      </c>
    </row>
    <row r="71" spans="1:50" ht="78.75" hidden="1" x14ac:dyDescent="0.25">
      <c r="A71" s="115">
        <v>70</v>
      </c>
      <c r="B71" s="62" t="s">
        <v>1608</v>
      </c>
      <c r="C71" s="62" t="s">
        <v>1616</v>
      </c>
      <c r="D71" s="62" t="s">
        <v>1617</v>
      </c>
      <c r="E71" s="66">
        <v>1179878.04</v>
      </c>
      <c r="F71" s="72">
        <v>10</v>
      </c>
      <c r="G71" s="72">
        <v>3</v>
      </c>
      <c r="H71" s="72">
        <v>3</v>
      </c>
      <c r="I71" s="72">
        <v>1</v>
      </c>
      <c r="J71" s="72">
        <v>0</v>
      </c>
      <c r="K71" s="72">
        <v>3</v>
      </c>
      <c r="L71" s="72">
        <v>2</v>
      </c>
      <c r="M71" s="72">
        <v>1</v>
      </c>
      <c r="N71" s="72">
        <v>5</v>
      </c>
      <c r="O71" s="72">
        <v>5</v>
      </c>
      <c r="P71" s="72">
        <v>8</v>
      </c>
      <c r="Q71" s="72">
        <v>0</v>
      </c>
      <c r="R71" s="72">
        <v>2</v>
      </c>
      <c r="S71" s="72">
        <v>3</v>
      </c>
      <c r="T71" s="72">
        <v>3</v>
      </c>
      <c r="U71" s="72">
        <v>0</v>
      </c>
      <c r="V71" s="66">
        <v>837724.38</v>
      </c>
      <c r="W71" s="71">
        <f t="shared" si="29"/>
        <v>49</v>
      </c>
      <c r="X71">
        <f t="shared" si="32"/>
        <v>0</v>
      </c>
      <c r="Y71">
        <f t="shared" si="33"/>
        <v>0</v>
      </c>
      <c r="Z71">
        <f t="shared" si="34"/>
        <v>0</v>
      </c>
      <c r="AA71">
        <f t="shared" si="35"/>
        <v>0</v>
      </c>
      <c r="AB71">
        <f t="shared" si="36"/>
        <v>0</v>
      </c>
      <c r="AC71">
        <f t="shared" si="37"/>
        <v>0</v>
      </c>
      <c r="AD71">
        <f t="shared" si="38"/>
        <v>0</v>
      </c>
      <c r="AE71">
        <f t="shared" si="39"/>
        <v>0</v>
      </c>
      <c r="AF71">
        <f t="shared" si="40"/>
        <v>0</v>
      </c>
      <c r="AG71">
        <f t="shared" si="41"/>
        <v>0</v>
      </c>
      <c r="AH71">
        <f t="shared" si="42"/>
        <v>0</v>
      </c>
      <c r="AI71">
        <f t="shared" si="43"/>
        <v>0</v>
      </c>
      <c r="AJ71">
        <f t="shared" si="44"/>
        <v>0</v>
      </c>
      <c r="AK71">
        <f t="shared" si="45"/>
        <v>0</v>
      </c>
      <c r="AL71">
        <f t="shared" si="46"/>
        <v>0</v>
      </c>
      <c r="AM71">
        <f t="shared" si="47"/>
        <v>0</v>
      </c>
      <c r="AN71">
        <f t="shared" si="48"/>
        <v>0</v>
      </c>
      <c r="AO71">
        <f t="shared" si="49"/>
        <v>0</v>
      </c>
      <c r="AP71">
        <f t="shared" si="30"/>
        <v>0</v>
      </c>
      <c r="AQ71">
        <f t="shared" si="50"/>
        <v>0</v>
      </c>
      <c r="AR71">
        <f t="shared" si="51"/>
        <v>0</v>
      </c>
      <c r="AS71">
        <f t="shared" si="52"/>
        <v>0</v>
      </c>
      <c r="AT71">
        <f t="shared" si="53"/>
        <v>0</v>
      </c>
      <c r="AU71">
        <f t="shared" si="31"/>
        <v>0</v>
      </c>
      <c r="AV71">
        <f t="shared" si="54"/>
        <v>1</v>
      </c>
      <c r="AW71">
        <f t="shared" si="55"/>
        <v>0</v>
      </c>
      <c r="AX71">
        <f t="shared" si="56"/>
        <v>0</v>
      </c>
    </row>
    <row r="72" spans="1:50" ht="63" hidden="1" x14ac:dyDescent="0.25">
      <c r="A72" s="115">
        <v>71</v>
      </c>
      <c r="B72" s="64" t="s">
        <v>644</v>
      </c>
      <c r="C72" s="64" t="s">
        <v>711</v>
      </c>
      <c r="D72" s="64" t="s">
        <v>794</v>
      </c>
      <c r="E72" s="65">
        <v>600000</v>
      </c>
      <c r="F72" s="64">
        <v>10</v>
      </c>
      <c r="G72" s="64">
        <v>0</v>
      </c>
      <c r="H72" s="64">
        <v>5</v>
      </c>
      <c r="I72" s="64">
        <v>1</v>
      </c>
      <c r="J72" s="64">
        <v>0</v>
      </c>
      <c r="K72" s="64">
        <v>5</v>
      </c>
      <c r="L72" s="64">
        <v>0</v>
      </c>
      <c r="M72" s="64">
        <v>1</v>
      </c>
      <c r="N72" s="64">
        <v>10</v>
      </c>
      <c r="O72" s="64">
        <v>0</v>
      </c>
      <c r="P72" s="64">
        <v>10</v>
      </c>
      <c r="Q72" s="64">
        <v>2</v>
      </c>
      <c r="R72" s="64">
        <v>2</v>
      </c>
      <c r="S72" s="64">
        <v>3</v>
      </c>
      <c r="T72" s="64">
        <v>0</v>
      </c>
      <c r="U72" s="64">
        <v>0</v>
      </c>
      <c r="V72" s="65">
        <v>222000</v>
      </c>
      <c r="W72" s="71">
        <f t="shared" si="29"/>
        <v>49</v>
      </c>
      <c r="X72">
        <f t="shared" si="32"/>
        <v>0</v>
      </c>
      <c r="Y72">
        <f t="shared" si="33"/>
        <v>0</v>
      </c>
      <c r="Z72">
        <f t="shared" si="34"/>
        <v>0</v>
      </c>
      <c r="AA72">
        <f t="shared" si="35"/>
        <v>0</v>
      </c>
      <c r="AB72">
        <f t="shared" si="36"/>
        <v>0</v>
      </c>
      <c r="AC72">
        <f t="shared" si="37"/>
        <v>0</v>
      </c>
      <c r="AD72">
        <f t="shared" si="38"/>
        <v>0</v>
      </c>
      <c r="AE72">
        <f t="shared" si="39"/>
        <v>0</v>
      </c>
      <c r="AF72">
        <f t="shared" si="40"/>
        <v>0</v>
      </c>
      <c r="AG72">
        <f t="shared" si="41"/>
        <v>0</v>
      </c>
      <c r="AH72">
        <f t="shared" si="42"/>
        <v>0</v>
      </c>
      <c r="AI72">
        <f t="shared" si="43"/>
        <v>0</v>
      </c>
      <c r="AJ72">
        <f t="shared" si="44"/>
        <v>0</v>
      </c>
      <c r="AK72">
        <f t="shared" si="45"/>
        <v>0</v>
      </c>
      <c r="AL72">
        <f t="shared" si="46"/>
        <v>0</v>
      </c>
      <c r="AM72">
        <f t="shared" si="47"/>
        <v>0</v>
      </c>
      <c r="AN72">
        <f t="shared" si="48"/>
        <v>0</v>
      </c>
      <c r="AO72">
        <f t="shared" si="49"/>
        <v>0</v>
      </c>
      <c r="AP72">
        <f t="shared" si="30"/>
        <v>0</v>
      </c>
      <c r="AQ72">
        <f t="shared" si="50"/>
        <v>0</v>
      </c>
      <c r="AR72">
        <f t="shared" si="51"/>
        <v>0</v>
      </c>
      <c r="AS72">
        <f t="shared" si="52"/>
        <v>0</v>
      </c>
      <c r="AT72">
        <f t="shared" si="53"/>
        <v>0</v>
      </c>
      <c r="AU72">
        <f t="shared" si="31"/>
        <v>0</v>
      </c>
      <c r="AV72">
        <f t="shared" si="54"/>
        <v>0</v>
      </c>
      <c r="AW72">
        <f t="shared" si="55"/>
        <v>0</v>
      </c>
      <c r="AX72">
        <f t="shared" si="56"/>
        <v>1</v>
      </c>
    </row>
    <row r="73" spans="1:50" ht="110.25" hidden="1" x14ac:dyDescent="0.25">
      <c r="A73" s="115">
        <v>72</v>
      </c>
      <c r="B73" s="62" t="s">
        <v>1712</v>
      </c>
      <c r="C73" s="62" t="s">
        <v>1713</v>
      </c>
      <c r="D73" s="62" t="s">
        <v>1714</v>
      </c>
      <c r="E73" s="66">
        <v>1519800</v>
      </c>
      <c r="F73" s="72">
        <v>3</v>
      </c>
      <c r="G73" s="72">
        <v>3</v>
      </c>
      <c r="H73" s="72">
        <v>3</v>
      </c>
      <c r="I73" s="72">
        <v>1</v>
      </c>
      <c r="J73" s="72">
        <v>0</v>
      </c>
      <c r="K73" s="72">
        <v>5</v>
      </c>
      <c r="L73" s="72">
        <v>0</v>
      </c>
      <c r="M73" s="72">
        <v>1</v>
      </c>
      <c r="N73" s="72">
        <v>7</v>
      </c>
      <c r="O73" s="72">
        <v>5</v>
      </c>
      <c r="P73" s="72">
        <v>10</v>
      </c>
      <c r="Q73" s="72">
        <v>2</v>
      </c>
      <c r="R73" s="72">
        <v>3</v>
      </c>
      <c r="S73" s="72">
        <v>3</v>
      </c>
      <c r="T73" s="72">
        <v>3</v>
      </c>
      <c r="U73" s="72">
        <v>0</v>
      </c>
      <c r="V73" s="66">
        <v>900000</v>
      </c>
      <c r="W73" s="71">
        <f t="shared" si="29"/>
        <v>49</v>
      </c>
      <c r="X73">
        <f t="shared" si="32"/>
        <v>0</v>
      </c>
      <c r="Y73">
        <f t="shared" si="33"/>
        <v>0</v>
      </c>
      <c r="Z73">
        <f t="shared" si="34"/>
        <v>0</v>
      </c>
      <c r="AA73">
        <f t="shared" si="35"/>
        <v>0</v>
      </c>
      <c r="AB73">
        <f t="shared" si="36"/>
        <v>0</v>
      </c>
      <c r="AC73">
        <f t="shared" si="37"/>
        <v>0</v>
      </c>
      <c r="AD73">
        <f t="shared" si="38"/>
        <v>0</v>
      </c>
      <c r="AE73">
        <f t="shared" si="39"/>
        <v>0</v>
      </c>
      <c r="AF73">
        <f t="shared" si="40"/>
        <v>0</v>
      </c>
      <c r="AG73">
        <f t="shared" si="41"/>
        <v>0</v>
      </c>
      <c r="AH73">
        <f t="shared" si="42"/>
        <v>0</v>
      </c>
      <c r="AI73">
        <f t="shared" si="43"/>
        <v>0</v>
      </c>
      <c r="AJ73">
        <f t="shared" si="44"/>
        <v>0</v>
      </c>
      <c r="AK73">
        <f t="shared" si="45"/>
        <v>1</v>
      </c>
      <c r="AL73">
        <f t="shared" si="46"/>
        <v>0</v>
      </c>
      <c r="AM73">
        <f t="shared" si="47"/>
        <v>0</v>
      </c>
      <c r="AN73">
        <f t="shared" si="48"/>
        <v>0</v>
      </c>
      <c r="AO73">
        <f t="shared" si="49"/>
        <v>0</v>
      </c>
      <c r="AP73">
        <f t="shared" si="30"/>
        <v>0</v>
      </c>
      <c r="AQ73">
        <f t="shared" si="50"/>
        <v>0</v>
      </c>
      <c r="AR73">
        <f t="shared" si="51"/>
        <v>0</v>
      </c>
      <c r="AS73">
        <f t="shared" si="52"/>
        <v>0</v>
      </c>
      <c r="AT73">
        <f t="shared" si="53"/>
        <v>0</v>
      </c>
      <c r="AU73">
        <f t="shared" si="31"/>
        <v>0</v>
      </c>
      <c r="AV73">
        <f t="shared" si="54"/>
        <v>0</v>
      </c>
      <c r="AW73">
        <f t="shared" si="55"/>
        <v>0</v>
      </c>
      <c r="AX73">
        <f t="shared" si="56"/>
        <v>0</v>
      </c>
    </row>
    <row r="74" spans="1:50" ht="63" hidden="1" x14ac:dyDescent="0.25">
      <c r="A74" s="115">
        <v>73</v>
      </c>
      <c r="B74" s="64" t="s">
        <v>346</v>
      </c>
      <c r="C74" s="64" t="s">
        <v>977</v>
      </c>
      <c r="D74" s="64" t="s">
        <v>978</v>
      </c>
      <c r="E74" s="65">
        <v>1287031</v>
      </c>
      <c r="F74" s="64">
        <v>10</v>
      </c>
      <c r="G74" s="64">
        <v>3</v>
      </c>
      <c r="H74" s="64">
        <v>3</v>
      </c>
      <c r="I74" s="64">
        <v>5</v>
      </c>
      <c r="J74" s="64">
        <v>1</v>
      </c>
      <c r="K74" s="64">
        <v>1</v>
      </c>
      <c r="L74" s="64">
        <v>0</v>
      </c>
      <c r="M74" s="64">
        <v>8</v>
      </c>
      <c r="N74" s="64">
        <v>1</v>
      </c>
      <c r="O74" s="64">
        <v>3</v>
      </c>
      <c r="P74" s="64">
        <v>3</v>
      </c>
      <c r="Q74" s="64">
        <v>2</v>
      </c>
      <c r="R74" s="64">
        <v>2</v>
      </c>
      <c r="S74" s="64">
        <v>3</v>
      </c>
      <c r="T74" s="64">
        <v>3</v>
      </c>
      <c r="U74" s="64">
        <v>0</v>
      </c>
      <c r="V74" s="65">
        <v>888051.39</v>
      </c>
      <c r="W74" s="71">
        <f t="shared" si="29"/>
        <v>48</v>
      </c>
      <c r="X74">
        <f t="shared" si="32"/>
        <v>0</v>
      </c>
      <c r="Y74">
        <f t="shared" si="33"/>
        <v>0</v>
      </c>
      <c r="Z74">
        <f t="shared" si="34"/>
        <v>0</v>
      </c>
      <c r="AA74">
        <f t="shared" si="35"/>
        <v>0</v>
      </c>
      <c r="AB74">
        <f t="shared" si="36"/>
        <v>0</v>
      </c>
      <c r="AC74">
        <f t="shared" si="37"/>
        <v>0</v>
      </c>
      <c r="AD74">
        <f t="shared" si="38"/>
        <v>0</v>
      </c>
      <c r="AE74">
        <f t="shared" si="39"/>
        <v>0</v>
      </c>
      <c r="AF74">
        <f t="shared" si="40"/>
        <v>0</v>
      </c>
      <c r="AG74">
        <f t="shared" si="41"/>
        <v>0</v>
      </c>
      <c r="AH74">
        <f t="shared" si="42"/>
        <v>0</v>
      </c>
      <c r="AI74">
        <f t="shared" si="43"/>
        <v>0</v>
      </c>
      <c r="AJ74">
        <f t="shared" si="44"/>
        <v>0</v>
      </c>
      <c r="AK74">
        <f t="shared" si="45"/>
        <v>0</v>
      </c>
      <c r="AL74">
        <f t="shared" si="46"/>
        <v>0</v>
      </c>
      <c r="AM74">
        <f t="shared" si="47"/>
        <v>0</v>
      </c>
      <c r="AN74">
        <f t="shared" si="48"/>
        <v>1</v>
      </c>
      <c r="AO74">
        <f t="shared" si="49"/>
        <v>0</v>
      </c>
      <c r="AP74">
        <f t="shared" si="30"/>
        <v>0</v>
      </c>
      <c r="AQ74">
        <f t="shared" si="50"/>
        <v>0</v>
      </c>
      <c r="AR74">
        <f t="shared" si="51"/>
        <v>0</v>
      </c>
      <c r="AS74">
        <f t="shared" si="52"/>
        <v>0</v>
      </c>
      <c r="AT74">
        <f t="shared" si="53"/>
        <v>0</v>
      </c>
      <c r="AU74">
        <f t="shared" si="31"/>
        <v>0</v>
      </c>
      <c r="AV74">
        <f t="shared" si="54"/>
        <v>0</v>
      </c>
      <c r="AW74">
        <f t="shared" si="55"/>
        <v>0</v>
      </c>
      <c r="AX74">
        <f t="shared" si="56"/>
        <v>0</v>
      </c>
    </row>
    <row r="75" spans="1:50" ht="94.5" hidden="1" x14ac:dyDescent="0.25">
      <c r="A75" s="115">
        <v>74</v>
      </c>
      <c r="B75" s="62" t="s">
        <v>824</v>
      </c>
      <c r="C75" s="62" t="s">
        <v>831</v>
      </c>
      <c r="D75" s="62" t="s">
        <v>832</v>
      </c>
      <c r="E75" s="66">
        <v>458356</v>
      </c>
      <c r="F75" s="67">
        <v>5</v>
      </c>
      <c r="G75" s="72">
        <v>0</v>
      </c>
      <c r="H75" s="72">
        <v>5</v>
      </c>
      <c r="I75" s="72">
        <v>1</v>
      </c>
      <c r="J75" s="72">
        <v>0</v>
      </c>
      <c r="K75" s="72">
        <v>1</v>
      </c>
      <c r="L75" s="72">
        <v>0</v>
      </c>
      <c r="M75" s="72">
        <v>1</v>
      </c>
      <c r="N75" s="72">
        <v>10</v>
      </c>
      <c r="O75" s="67">
        <v>10</v>
      </c>
      <c r="P75" s="67">
        <v>10</v>
      </c>
      <c r="Q75" s="72">
        <v>0</v>
      </c>
      <c r="R75" s="72">
        <v>2</v>
      </c>
      <c r="S75" s="72">
        <v>3</v>
      </c>
      <c r="T75" s="72">
        <v>0</v>
      </c>
      <c r="U75" s="67">
        <v>0</v>
      </c>
      <c r="V75" s="66">
        <v>229178</v>
      </c>
      <c r="W75" s="71">
        <f t="shared" si="29"/>
        <v>48</v>
      </c>
      <c r="X75">
        <f t="shared" si="32"/>
        <v>0</v>
      </c>
      <c r="Y75">
        <f t="shared" si="33"/>
        <v>0</v>
      </c>
      <c r="Z75">
        <f t="shared" si="34"/>
        <v>0</v>
      </c>
      <c r="AA75">
        <f t="shared" si="35"/>
        <v>0</v>
      </c>
      <c r="AB75">
        <f t="shared" si="36"/>
        <v>0</v>
      </c>
      <c r="AC75">
        <f t="shared" si="37"/>
        <v>0</v>
      </c>
      <c r="AD75">
        <f t="shared" si="38"/>
        <v>0</v>
      </c>
      <c r="AE75">
        <f t="shared" si="39"/>
        <v>0</v>
      </c>
      <c r="AF75">
        <f t="shared" si="40"/>
        <v>0</v>
      </c>
      <c r="AG75">
        <f t="shared" si="41"/>
        <v>0</v>
      </c>
      <c r="AH75">
        <f t="shared" si="42"/>
        <v>0</v>
      </c>
      <c r="AI75">
        <f t="shared" si="43"/>
        <v>0</v>
      </c>
      <c r="AJ75">
        <f t="shared" si="44"/>
        <v>0</v>
      </c>
      <c r="AK75">
        <f t="shared" si="45"/>
        <v>0</v>
      </c>
      <c r="AL75">
        <f t="shared" si="46"/>
        <v>1</v>
      </c>
      <c r="AM75">
        <f t="shared" si="47"/>
        <v>0</v>
      </c>
      <c r="AN75">
        <f t="shared" si="48"/>
        <v>0</v>
      </c>
      <c r="AO75">
        <f t="shared" si="49"/>
        <v>0</v>
      </c>
      <c r="AP75">
        <f t="shared" si="30"/>
        <v>0</v>
      </c>
      <c r="AQ75">
        <f t="shared" si="50"/>
        <v>0</v>
      </c>
      <c r="AR75">
        <f t="shared" si="51"/>
        <v>0</v>
      </c>
      <c r="AS75">
        <f t="shared" si="52"/>
        <v>0</v>
      </c>
      <c r="AT75">
        <f t="shared" si="53"/>
        <v>0</v>
      </c>
      <c r="AU75">
        <f t="shared" si="31"/>
        <v>0</v>
      </c>
      <c r="AV75">
        <f t="shared" si="54"/>
        <v>0</v>
      </c>
      <c r="AW75">
        <f t="shared" si="55"/>
        <v>0</v>
      </c>
      <c r="AX75">
        <f t="shared" si="56"/>
        <v>0</v>
      </c>
    </row>
    <row r="76" spans="1:50" ht="78.75" hidden="1" x14ac:dyDescent="0.25">
      <c r="A76" s="115">
        <v>75</v>
      </c>
      <c r="B76" s="59" t="s">
        <v>26</v>
      </c>
      <c r="C76" s="59" t="s">
        <v>38</v>
      </c>
      <c r="D76" s="59" t="s">
        <v>39</v>
      </c>
      <c r="E76" s="65">
        <v>900000</v>
      </c>
      <c r="F76" s="64">
        <v>10</v>
      </c>
      <c r="G76" s="59">
        <v>0</v>
      </c>
      <c r="H76" s="59">
        <v>3</v>
      </c>
      <c r="I76" s="59">
        <v>1</v>
      </c>
      <c r="J76" s="59">
        <v>2</v>
      </c>
      <c r="K76" s="59">
        <v>2</v>
      </c>
      <c r="L76" s="59">
        <v>0</v>
      </c>
      <c r="M76" s="59">
        <v>1</v>
      </c>
      <c r="N76" s="59">
        <v>1</v>
      </c>
      <c r="O76" s="64">
        <v>10</v>
      </c>
      <c r="P76" s="64">
        <v>10</v>
      </c>
      <c r="Q76" s="59">
        <v>0</v>
      </c>
      <c r="R76" s="59">
        <v>2</v>
      </c>
      <c r="S76" s="59">
        <v>3</v>
      </c>
      <c r="T76" s="59">
        <v>3</v>
      </c>
      <c r="U76" s="59">
        <v>0</v>
      </c>
      <c r="V76" s="65">
        <v>630000</v>
      </c>
      <c r="W76" s="71">
        <f t="shared" si="29"/>
        <v>48</v>
      </c>
      <c r="X76">
        <f t="shared" si="32"/>
        <v>0</v>
      </c>
      <c r="Y76">
        <f t="shared" si="33"/>
        <v>0</v>
      </c>
      <c r="Z76">
        <f t="shared" si="34"/>
        <v>0</v>
      </c>
      <c r="AA76">
        <f t="shared" si="35"/>
        <v>0</v>
      </c>
      <c r="AB76">
        <f t="shared" si="36"/>
        <v>0</v>
      </c>
      <c r="AC76">
        <f t="shared" si="37"/>
        <v>0</v>
      </c>
      <c r="AD76">
        <f t="shared" si="38"/>
        <v>0</v>
      </c>
      <c r="AE76">
        <f t="shared" si="39"/>
        <v>0</v>
      </c>
      <c r="AF76">
        <f t="shared" si="40"/>
        <v>0</v>
      </c>
      <c r="AG76">
        <f t="shared" si="41"/>
        <v>0</v>
      </c>
      <c r="AH76">
        <f t="shared" si="42"/>
        <v>0</v>
      </c>
      <c r="AI76">
        <f t="shared" si="43"/>
        <v>0</v>
      </c>
      <c r="AJ76">
        <f t="shared" si="44"/>
        <v>0</v>
      </c>
      <c r="AK76">
        <f t="shared" si="45"/>
        <v>0</v>
      </c>
      <c r="AL76">
        <f t="shared" si="46"/>
        <v>0</v>
      </c>
      <c r="AM76">
        <f t="shared" si="47"/>
        <v>0</v>
      </c>
      <c r="AN76">
        <f t="shared" si="48"/>
        <v>0</v>
      </c>
      <c r="AO76">
        <f t="shared" si="49"/>
        <v>0</v>
      </c>
      <c r="AP76">
        <f t="shared" si="30"/>
        <v>0</v>
      </c>
      <c r="AQ76">
        <f t="shared" si="50"/>
        <v>0</v>
      </c>
      <c r="AR76">
        <f t="shared" si="51"/>
        <v>1</v>
      </c>
      <c r="AS76">
        <f t="shared" si="52"/>
        <v>0</v>
      </c>
      <c r="AT76">
        <f t="shared" si="53"/>
        <v>0</v>
      </c>
      <c r="AU76">
        <f t="shared" si="31"/>
        <v>0</v>
      </c>
      <c r="AV76">
        <f t="shared" si="54"/>
        <v>0</v>
      </c>
      <c r="AW76">
        <f t="shared" si="55"/>
        <v>0</v>
      </c>
      <c r="AX76">
        <f t="shared" si="56"/>
        <v>0</v>
      </c>
    </row>
    <row r="77" spans="1:50" ht="47.25" hidden="1" x14ac:dyDescent="0.25">
      <c r="A77" s="115">
        <v>76</v>
      </c>
      <c r="B77" s="64" t="s">
        <v>427</v>
      </c>
      <c r="C77" s="64" t="s">
        <v>440</v>
      </c>
      <c r="D77" s="64" t="s">
        <v>441</v>
      </c>
      <c r="E77" s="66">
        <v>260000</v>
      </c>
      <c r="F77" s="67">
        <v>0</v>
      </c>
      <c r="G77" s="67">
        <v>0</v>
      </c>
      <c r="H77" s="67">
        <v>5</v>
      </c>
      <c r="I77" s="67">
        <v>3</v>
      </c>
      <c r="J77" s="67">
        <v>1</v>
      </c>
      <c r="K77" s="67">
        <v>3</v>
      </c>
      <c r="L77" s="67">
        <v>0</v>
      </c>
      <c r="M77" s="67">
        <v>9</v>
      </c>
      <c r="N77" s="67">
        <v>6</v>
      </c>
      <c r="O77" s="67">
        <v>10</v>
      </c>
      <c r="P77" s="67">
        <v>5</v>
      </c>
      <c r="Q77" s="67">
        <v>0</v>
      </c>
      <c r="R77" s="67">
        <v>0</v>
      </c>
      <c r="S77" s="67">
        <v>3</v>
      </c>
      <c r="T77" s="67">
        <v>3</v>
      </c>
      <c r="U77" s="67">
        <v>0</v>
      </c>
      <c r="V77" s="66">
        <v>169000</v>
      </c>
      <c r="W77" s="71">
        <f t="shared" si="29"/>
        <v>48</v>
      </c>
      <c r="X77">
        <f t="shared" si="32"/>
        <v>0</v>
      </c>
      <c r="Y77">
        <f t="shared" si="33"/>
        <v>0</v>
      </c>
      <c r="Z77">
        <f t="shared" si="34"/>
        <v>0</v>
      </c>
      <c r="AA77">
        <f t="shared" si="35"/>
        <v>0</v>
      </c>
      <c r="AB77">
        <f t="shared" si="36"/>
        <v>0</v>
      </c>
      <c r="AC77">
        <f t="shared" si="37"/>
        <v>1</v>
      </c>
      <c r="AD77">
        <f t="shared" si="38"/>
        <v>0</v>
      </c>
      <c r="AE77">
        <f t="shared" si="39"/>
        <v>0</v>
      </c>
      <c r="AF77">
        <f t="shared" si="40"/>
        <v>0</v>
      </c>
      <c r="AG77">
        <f t="shared" si="41"/>
        <v>0</v>
      </c>
      <c r="AH77">
        <f t="shared" si="42"/>
        <v>0</v>
      </c>
      <c r="AI77">
        <f t="shared" si="43"/>
        <v>0</v>
      </c>
      <c r="AJ77">
        <f t="shared" si="44"/>
        <v>0</v>
      </c>
      <c r="AK77">
        <f t="shared" si="45"/>
        <v>0</v>
      </c>
      <c r="AL77">
        <f t="shared" si="46"/>
        <v>0</v>
      </c>
      <c r="AM77">
        <f t="shared" si="47"/>
        <v>0</v>
      </c>
      <c r="AN77">
        <f t="shared" si="48"/>
        <v>0</v>
      </c>
      <c r="AO77">
        <f t="shared" si="49"/>
        <v>0</v>
      </c>
      <c r="AP77">
        <f t="shared" si="30"/>
        <v>0</v>
      </c>
      <c r="AQ77">
        <f t="shared" si="50"/>
        <v>0</v>
      </c>
      <c r="AR77">
        <f t="shared" si="51"/>
        <v>0</v>
      </c>
      <c r="AS77">
        <f t="shared" si="52"/>
        <v>0</v>
      </c>
      <c r="AT77">
        <f t="shared" si="53"/>
        <v>0</v>
      </c>
      <c r="AU77">
        <f t="shared" si="31"/>
        <v>0</v>
      </c>
      <c r="AV77">
        <f t="shared" si="54"/>
        <v>0</v>
      </c>
      <c r="AW77">
        <f t="shared" si="55"/>
        <v>0</v>
      </c>
      <c r="AX77">
        <f t="shared" si="56"/>
        <v>0</v>
      </c>
    </row>
    <row r="78" spans="1:50" ht="63" hidden="1" x14ac:dyDescent="0.25">
      <c r="A78" s="115">
        <v>77</v>
      </c>
      <c r="B78" s="59" t="s">
        <v>33</v>
      </c>
      <c r="C78" s="59" t="s">
        <v>34</v>
      </c>
      <c r="D78" s="59" t="s">
        <v>35</v>
      </c>
      <c r="E78" s="65">
        <v>400000</v>
      </c>
      <c r="F78" s="64">
        <v>1</v>
      </c>
      <c r="G78" s="59">
        <v>4</v>
      </c>
      <c r="H78" s="59">
        <v>5</v>
      </c>
      <c r="I78" s="59">
        <v>1</v>
      </c>
      <c r="J78" s="59">
        <v>3</v>
      </c>
      <c r="K78" s="59">
        <v>1</v>
      </c>
      <c r="L78" s="59">
        <v>0</v>
      </c>
      <c r="M78" s="59">
        <v>1</v>
      </c>
      <c r="N78" s="59">
        <v>9</v>
      </c>
      <c r="O78" s="64">
        <v>10</v>
      </c>
      <c r="P78" s="64">
        <v>3</v>
      </c>
      <c r="Q78" s="59">
        <v>2</v>
      </c>
      <c r="R78" s="59">
        <v>2</v>
      </c>
      <c r="S78" s="59">
        <v>3</v>
      </c>
      <c r="T78" s="59">
        <v>3</v>
      </c>
      <c r="U78" s="59">
        <v>0</v>
      </c>
      <c r="V78" s="65">
        <v>308000</v>
      </c>
      <c r="W78" s="71">
        <f t="shared" si="29"/>
        <v>48</v>
      </c>
      <c r="X78">
        <f t="shared" si="32"/>
        <v>0</v>
      </c>
      <c r="Y78">
        <f t="shared" si="33"/>
        <v>0</v>
      </c>
      <c r="Z78">
        <f t="shared" si="34"/>
        <v>0</v>
      </c>
      <c r="AA78">
        <f t="shared" si="35"/>
        <v>0</v>
      </c>
      <c r="AB78">
        <f t="shared" si="36"/>
        <v>0</v>
      </c>
      <c r="AC78">
        <f t="shared" si="37"/>
        <v>0</v>
      </c>
      <c r="AD78">
        <f t="shared" si="38"/>
        <v>0</v>
      </c>
      <c r="AE78">
        <f t="shared" si="39"/>
        <v>0</v>
      </c>
      <c r="AF78">
        <f t="shared" si="40"/>
        <v>0</v>
      </c>
      <c r="AG78">
        <f t="shared" si="41"/>
        <v>0</v>
      </c>
      <c r="AH78">
        <f t="shared" si="42"/>
        <v>0</v>
      </c>
      <c r="AI78">
        <f t="shared" si="43"/>
        <v>0</v>
      </c>
      <c r="AJ78">
        <f t="shared" si="44"/>
        <v>0</v>
      </c>
      <c r="AK78">
        <f t="shared" si="45"/>
        <v>0</v>
      </c>
      <c r="AL78">
        <f t="shared" si="46"/>
        <v>0</v>
      </c>
      <c r="AM78">
        <f t="shared" si="47"/>
        <v>0</v>
      </c>
      <c r="AN78">
        <f t="shared" si="48"/>
        <v>0</v>
      </c>
      <c r="AO78">
        <f t="shared" si="49"/>
        <v>0</v>
      </c>
      <c r="AP78">
        <f t="shared" si="30"/>
        <v>0</v>
      </c>
      <c r="AQ78">
        <f t="shared" si="50"/>
        <v>0</v>
      </c>
      <c r="AR78">
        <f t="shared" si="51"/>
        <v>1</v>
      </c>
      <c r="AS78">
        <f t="shared" si="52"/>
        <v>0</v>
      </c>
      <c r="AT78">
        <f t="shared" si="53"/>
        <v>0</v>
      </c>
      <c r="AU78">
        <f t="shared" si="31"/>
        <v>0</v>
      </c>
      <c r="AV78">
        <f t="shared" si="54"/>
        <v>0</v>
      </c>
      <c r="AW78">
        <f t="shared" si="55"/>
        <v>0</v>
      </c>
      <c r="AX78">
        <f t="shared" si="56"/>
        <v>0</v>
      </c>
    </row>
    <row r="79" spans="1:50" ht="47.25" hidden="1" x14ac:dyDescent="0.25">
      <c r="A79" s="115">
        <v>78</v>
      </c>
      <c r="B79" s="64" t="s">
        <v>1544</v>
      </c>
      <c r="C79" s="64" t="s">
        <v>1554</v>
      </c>
      <c r="D79" s="64" t="s">
        <v>1555</v>
      </c>
      <c r="E79" s="67">
        <v>122200.63</v>
      </c>
      <c r="F79" s="67">
        <v>5</v>
      </c>
      <c r="G79" s="67">
        <v>0</v>
      </c>
      <c r="H79" s="67">
        <v>5</v>
      </c>
      <c r="I79" s="67">
        <v>1</v>
      </c>
      <c r="J79" s="67">
        <v>0</v>
      </c>
      <c r="K79" s="79">
        <v>5</v>
      </c>
      <c r="L79" s="67">
        <v>0</v>
      </c>
      <c r="M79" s="67">
        <v>7</v>
      </c>
      <c r="N79" s="67">
        <v>3</v>
      </c>
      <c r="O79" s="67">
        <v>10</v>
      </c>
      <c r="P79" s="67">
        <v>5</v>
      </c>
      <c r="Q79" s="67">
        <v>2</v>
      </c>
      <c r="R79" s="67">
        <v>2</v>
      </c>
      <c r="S79" s="67">
        <v>3</v>
      </c>
      <c r="T79" s="67">
        <v>0</v>
      </c>
      <c r="U79" s="67">
        <v>0</v>
      </c>
      <c r="V79" s="67">
        <v>73320.399999999994</v>
      </c>
      <c r="W79" s="71">
        <f t="shared" si="29"/>
        <v>48</v>
      </c>
      <c r="X79">
        <f t="shared" si="32"/>
        <v>0</v>
      </c>
      <c r="Y79">
        <f t="shared" si="33"/>
        <v>0</v>
      </c>
      <c r="Z79">
        <f t="shared" si="34"/>
        <v>0</v>
      </c>
      <c r="AA79">
        <f t="shared" si="35"/>
        <v>0</v>
      </c>
      <c r="AB79">
        <f t="shared" si="36"/>
        <v>0</v>
      </c>
      <c r="AC79">
        <f t="shared" si="37"/>
        <v>0</v>
      </c>
      <c r="AD79">
        <f t="shared" si="38"/>
        <v>0</v>
      </c>
      <c r="AE79">
        <f t="shared" si="39"/>
        <v>0</v>
      </c>
      <c r="AF79">
        <f t="shared" si="40"/>
        <v>0</v>
      </c>
      <c r="AG79">
        <f t="shared" si="41"/>
        <v>0</v>
      </c>
      <c r="AH79">
        <f t="shared" si="42"/>
        <v>0</v>
      </c>
      <c r="AI79">
        <f t="shared" si="43"/>
        <v>0</v>
      </c>
      <c r="AJ79">
        <f t="shared" si="44"/>
        <v>0</v>
      </c>
      <c r="AK79">
        <f t="shared" si="45"/>
        <v>0</v>
      </c>
      <c r="AL79">
        <f t="shared" si="46"/>
        <v>1</v>
      </c>
      <c r="AM79">
        <f t="shared" si="47"/>
        <v>0</v>
      </c>
      <c r="AN79">
        <f t="shared" si="48"/>
        <v>0</v>
      </c>
      <c r="AO79">
        <f t="shared" si="49"/>
        <v>0</v>
      </c>
      <c r="AP79">
        <f t="shared" si="30"/>
        <v>0</v>
      </c>
      <c r="AQ79">
        <f t="shared" si="50"/>
        <v>0</v>
      </c>
      <c r="AR79">
        <f t="shared" si="51"/>
        <v>0</v>
      </c>
      <c r="AS79">
        <f t="shared" si="52"/>
        <v>0</v>
      </c>
      <c r="AT79">
        <f t="shared" si="53"/>
        <v>0</v>
      </c>
      <c r="AU79">
        <f t="shared" si="31"/>
        <v>0</v>
      </c>
      <c r="AV79">
        <f t="shared" si="54"/>
        <v>0</v>
      </c>
      <c r="AW79">
        <f t="shared" si="55"/>
        <v>0</v>
      </c>
      <c r="AX79">
        <f t="shared" si="56"/>
        <v>0</v>
      </c>
    </row>
    <row r="80" spans="1:50" ht="110.25" hidden="1" x14ac:dyDescent="0.25">
      <c r="A80" s="115">
        <v>79</v>
      </c>
      <c r="B80" s="62" t="s">
        <v>292</v>
      </c>
      <c r="C80" s="62" t="s">
        <v>903</v>
      </c>
      <c r="D80" s="62" t="s">
        <v>904</v>
      </c>
      <c r="E80" s="66">
        <v>165911</v>
      </c>
      <c r="F80" s="67">
        <v>10</v>
      </c>
      <c r="G80" s="72">
        <v>0</v>
      </c>
      <c r="H80" s="72">
        <v>5</v>
      </c>
      <c r="I80" s="72">
        <v>2</v>
      </c>
      <c r="J80" s="72">
        <v>0</v>
      </c>
      <c r="K80" s="72">
        <v>5</v>
      </c>
      <c r="L80" s="72">
        <v>0</v>
      </c>
      <c r="M80" s="72">
        <v>7</v>
      </c>
      <c r="N80" s="72">
        <v>3</v>
      </c>
      <c r="O80" s="67">
        <v>0</v>
      </c>
      <c r="P80" s="67">
        <v>10</v>
      </c>
      <c r="Q80" s="72">
        <v>0</v>
      </c>
      <c r="R80" s="72">
        <v>2</v>
      </c>
      <c r="S80" s="72">
        <v>3</v>
      </c>
      <c r="T80" s="72">
        <v>0</v>
      </c>
      <c r="U80" s="72">
        <v>0</v>
      </c>
      <c r="V80" s="66">
        <v>91256</v>
      </c>
      <c r="W80" s="71">
        <f t="shared" si="29"/>
        <v>47</v>
      </c>
      <c r="X80">
        <f t="shared" si="32"/>
        <v>0</v>
      </c>
      <c r="Y80">
        <f t="shared" si="33"/>
        <v>0</v>
      </c>
      <c r="Z80">
        <f t="shared" si="34"/>
        <v>0</v>
      </c>
      <c r="AA80">
        <f t="shared" si="35"/>
        <v>0</v>
      </c>
      <c r="AB80">
        <f t="shared" si="36"/>
        <v>0</v>
      </c>
      <c r="AC80">
        <f t="shared" si="37"/>
        <v>0</v>
      </c>
      <c r="AD80">
        <f t="shared" si="38"/>
        <v>0</v>
      </c>
      <c r="AE80">
        <f t="shared" si="39"/>
        <v>0</v>
      </c>
      <c r="AF80">
        <f t="shared" si="40"/>
        <v>0</v>
      </c>
      <c r="AG80">
        <f t="shared" si="41"/>
        <v>0</v>
      </c>
      <c r="AH80">
        <f t="shared" si="42"/>
        <v>0</v>
      </c>
      <c r="AI80">
        <f t="shared" si="43"/>
        <v>0</v>
      </c>
      <c r="AJ80">
        <f t="shared" si="44"/>
        <v>0</v>
      </c>
      <c r="AK80">
        <f t="shared" si="45"/>
        <v>0</v>
      </c>
      <c r="AL80">
        <f t="shared" si="46"/>
        <v>0</v>
      </c>
      <c r="AM80">
        <f t="shared" si="47"/>
        <v>0</v>
      </c>
      <c r="AN80">
        <f t="shared" si="48"/>
        <v>0</v>
      </c>
      <c r="AO80">
        <f t="shared" si="49"/>
        <v>0</v>
      </c>
      <c r="AP80">
        <f t="shared" si="30"/>
        <v>0</v>
      </c>
      <c r="AQ80">
        <f t="shared" si="50"/>
        <v>0</v>
      </c>
      <c r="AR80">
        <f t="shared" si="51"/>
        <v>0</v>
      </c>
      <c r="AS80">
        <f t="shared" si="52"/>
        <v>0</v>
      </c>
      <c r="AT80">
        <f t="shared" si="53"/>
        <v>0</v>
      </c>
      <c r="AU80">
        <f t="shared" si="31"/>
        <v>0</v>
      </c>
      <c r="AV80">
        <f t="shared" si="54"/>
        <v>0</v>
      </c>
      <c r="AW80">
        <f t="shared" si="55"/>
        <v>1</v>
      </c>
      <c r="AX80">
        <f t="shared" si="56"/>
        <v>0</v>
      </c>
    </row>
    <row r="81" spans="1:50" ht="78.75" hidden="1" x14ac:dyDescent="0.25">
      <c r="A81" s="115">
        <v>80</v>
      </c>
      <c r="B81" s="61" t="s">
        <v>312</v>
      </c>
      <c r="C81" s="61" t="s">
        <v>23</v>
      </c>
      <c r="D81" s="61" t="s">
        <v>493</v>
      </c>
      <c r="E81" s="66">
        <v>692572.84</v>
      </c>
      <c r="F81" s="67">
        <v>10</v>
      </c>
      <c r="G81" s="67">
        <v>4</v>
      </c>
      <c r="H81" s="67">
        <v>3</v>
      </c>
      <c r="I81" s="67">
        <v>1</v>
      </c>
      <c r="J81" s="67">
        <v>0</v>
      </c>
      <c r="K81" s="67">
        <v>3</v>
      </c>
      <c r="L81" s="67">
        <v>0</v>
      </c>
      <c r="M81" s="67">
        <v>1</v>
      </c>
      <c r="N81" s="67">
        <v>6</v>
      </c>
      <c r="O81" s="67">
        <v>1</v>
      </c>
      <c r="P81" s="67">
        <v>10</v>
      </c>
      <c r="Q81" s="67">
        <v>2</v>
      </c>
      <c r="R81" s="67">
        <v>2</v>
      </c>
      <c r="S81" s="67">
        <v>3</v>
      </c>
      <c r="T81" s="67">
        <v>1</v>
      </c>
      <c r="U81" s="67">
        <v>0</v>
      </c>
      <c r="V81" s="66">
        <v>362332.17</v>
      </c>
      <c r="W81" s="71">
        <f t="shared" si="29"/>
        <v>47</v>
      </c>
      <c r="X81">
        <f t="shared" si="32"/>
        <v>0</v>
      </c>
      <c r="Y81">
        <f t="shared" si="33"/>
        <v>0</v>
      </c>
      <c r="Z81">
        <f t="shared" si="34"/>
        <v>0</v>
      </c>
      <c r="AA81">
        <f t="shared" si="35"/>
        <v>0</v>
      </c>
      <c r="AB81">
        <f t="shared" si="36"/>
        <v>0</v>
      </c>
      <c r="AC81">
        <f t="shared" si="37"/>
        <v>0</v>
      </c>
      <c r="AD81">
        <f t="shared" si="38"/>
        <v>0</v>
      </c>
      <c r="AE81">
        <f t="shared" si="39"/>
        <v>0</v>
      </c>
      <c r="AF81">
        <f t="shared" si="40"/>
        <v>0</v>
      </c>
      <c r="AG81">
        <f t="shared" si="41"/>
        <v>0</v>
      </c>
      <c r="AH81">
        <f t="shared" si="42"/>
        <v>0</v>
      </c>
      <c r="AI81">
        <f t="shared" si="43"/>
        <v>0</v>
      </c>
      <c r="AJ81">
        <f t="shared" si="44"/>
        <v>0</v>
      </c>
      <c r="AK81">
        <f t="shared" si="45"/>
        <v>0</v>
      </c>
      <c r="AL81">
        <f t="shared" si="46"/>
        <v>0</v>
      </c>
      <c r="AM81">
        <f t="shared" si="47"/>
        <v>0</v>
      </c>
      <c r="AN81">
        <f t="shared" si="48"/>
        <v>0</v>
      </c>
      <c r="AO81">
        <f t="shared" si="49"/>
        <v>0</v>
      </c>
      <c r="AP81">
        <f t="shared" si="30"/>
        <v>0</v>
      </c>
      <c r="AQ81">
        <f t="shared" si="50"/>
        <v>0</v>
      </c>
      <c r="AR81">
        <f t="shared" si="51"/>
        <v>0</v>
      </c>
      <c r="AS81">
        <f t="shared" si="52"/>
        <v>0</v>
      </c>
      <c r="AT81">
        <f t="shared" si="53"/>
        <v>0</v>
      </c>
      <c r="AU81">
        <f t="shared" si="31"/>
        <v>1</v>
      </c>
      <c r="AV81">
        <f t="shared" si="54"/>
        <v>0</v>
      </c>
      <c r="AW81">
        <f t="shared" si="55"/>
        <v>0</v>
      </c>
      <c r="AX81">
        <f t="shared" si="56"/>
        <v>0</v>
      </c>
    </row>
    <row r="82" spans="1:50" ht="63" hidden="1" x14ac:dyDescent="0.25">
      <c r="A82" s="115">
        <v>81</v>
      </c>
      <c r="B82" s="61" t="s">
        <v>864</v>
      </c>
      <c r="C82" s="61" t="s">
        <v>1249</v>
      </c>
      <c r="D82" s="61" t="s">
        <v>1251</v>
      </c>
      <c r="E82" s="67">
        <v>1800000</v>
      </c>
      <c r="F82" s="67">
        <v>5</v>
      </c>
      <c r="G82" s="67">
        <v>0</v>
      </c>
      <c r="H82" s="67">
        <v>5</v>
      </c>
      <c r="I82" s="67">
        <v>2</v>
      </c>
      <c r="J82" s="67">
        <v>0</v>
      </c>
      <c r="K82" s="67">
        <v>2</v>
      </c>
      <c r="L82" s="67">
        <v>0</v>
      </c>
      <c r="M82" s="67">
        <v>1</v>
      </c>
      <c r="N82" s="67">
        <v>8</v>
      </c>
      <c r="O82" s="67">
        <v>10</v>
      </c>
      <c r="P82" s="67">
        <v>7</v>
      </c>
      <c r="Q82" s="67">
        <v>2</v>
      </c>
      <c r="R82" s="67">
        <v>2</v>
      </c>
      <c r="S82" s="67">
        <v>3</v>
      </c>
      <c r="T82" s="67">
        <v>0</v>
      </c>
      <c r="U82" s="67">
        <v>0</v>
      </c>
      <c r="V82" s="67">
        <v>990000</v>
      </c>
      <c r="W82" s="71">
        <f t="shared" si="29"/>
        <v>47</v>
      </c>
      <c r="X82">
        <f t="shared" si="32"/>
        <v>0</v>
      </c>
      <c r="Y82">
        <f t="shared" si="33"/>
        <v>0</v>
      </c>
      <c r="Z82">
        <f t="shared" si="34"/>
        <v>0</v>
      </c>
      <c r="AA82">
        <f t="shared" si="35"/>
        <v>0</v>
      </c>
      <c r="AB82">
        <f t="shared" si="36"/>
        <v>0</v>
      </c>
      <c r="AC82">
        <f t="shared" si="37"/>
        <v>0</v>
      </c>
      <c r="AD82">
        <f t="shared" si="38"/>
        <v>0</v>
      </c>
      <c r="AE82">
        <f t="shared" si="39"/>
        <v>0</v>
      </c>
      <c r="AF82">
        <f t="shared" si="40"/>
        <v>0</v>
      </c>
      <c r="AG82">
        <f t="shared" si="41"/>
        <v>0</v>
      </c>
      <c r="AH82">
        <f t="shared" si="42"/>
        <v>0</v>
      </c>
      <c r="AI82">
        <f t="shared" si="43"/>
        <v>0</v>
      </c>
      <c r="AJ82">
        <f t="shared" si="44"/>
        <v>0</v>
      </c>
      <c r="AK82">
        <f t="shared" si="45"/>
        <v>0</v>
      </c>
      <c r="AL82">
        <f t="shared" si="46"/>
        <v>1</v>
      </c>
      <c r="AM82">
        <f t="shared" si="47"/>
        <v>0</v>
      </c>
      <c r="AN82">
        <f t="shared" si="48"/>
        <v>0</v>
      </c>
      <c r="AO82">
        <f t="shared" si="49"/>
        <v>0</v>
      </c>
      <c r="AP82">
        <f t="shared" si="30"/>
        <v>0</v>
      </c>
      <c r="AQ82">
        <f t="shared" si="50"/>
        <v>0</v>
      </c>
      <c r="AR82">
        <f t="shared" si="51"/>
        <v>0</v>
      </c>
      <c r="AS82">
        <f t="shared" si="52"/>
        <v>0</v>
      </c>
      <c r="AT82">
        <f t="shared" si="53"/>
        <v>0</v>
      </c>
      <c r="AU82">
        <f t="shared" si="31"/>
        <v>0</v>
      </c>
      <c r="AV82">
        <f t="shared" si="54"/>
        <v>0</v>
      </c>
      <c r="AW82">
        <f t="shared" si="55"/>
        <v>0</v>
      </c>
      <c r="AX82">
        <f t="shared" si="56"/>
        <v>0</v>
      </c>
    </row>
    <row r="83" spans="1:50" ht="47.25" hidden="1" x14ac:dyDescent="0.25">
      <c r="A83" s="115">
        <v>82</v>
      </c>
      <c r="B83" s="64" t="s">
        <v>427</v>
      </c>
      <c r="C83" s="64" t="s">
        <v>444</v>
      </c>
      <c r="D83" s="64" t="s">
        <v>445</v>
      </c>
      <c r="E83" s="66">
        <v>28008.400000000001</v>
      </c>
      <c r="F83" s="67">
        <v>0</v>
      </c>
      <c r="G83" s="67">
        <v>0</v>
      </c>
      <c r="H83" s="67">
        <v>3</v>
      </c>
      <c r="I83" s="67">
        <v>2</v>
      </c>
      <c r="J83" s="67">
        <v>0</v>
      </c>
      <c r="K83" s="67">
        <v>5</v>
      </c>
      <c r="L83" s="67">
        <v>0</v>
      </c>
      <c r="M83" s="67">
        <v>10</v>
      </c>
      <c r="N83" s="67">
        <v>4</v>
      </c>
      <c r="O83" s="67">
        <v>10</v>
      </c>
      <c r="P83" s="67">
        <v>5</v>
      </c>
      <c r="Q83" s="67">
        <v>0</v>
      </c>
      <c r="R83" s="67">
        <v>2</v>
      </c>
      <c r="S83" s="67">
        <v>3</v>
      </c>
      <c r="T83" s="67">
        <v>3</v>
      </c>
      <c r="U83" s="67">
        <v>0</v>
      </c>
      <c r="V83" s="66">
        <v>18200</v>
      </c>
      <c r="W83" s="71">
        <f t="shared" si="29"/>
        <v>47</v>
      </c>
      <c r="X83">
        <f t="shared" si="32"/>
        <v>0</v>
      </c>
      <c r="Y83">
        <f t="shared" si="33"/>
        <v>0</v>
      </c>
      <c r="Z83">
        <f t="shared" si="34"/>
        <v>0</v>
      </c>
      <c r="AA83">
        <f t="shared" si="35"/>
        <v>0</v>
      </c>
      <c r="AB83">
        <f t="shared" si="36"/>
        <v>0</v>
      </c>
      <c r="AC83">
        <f t="shared" si="37"/>
        <v>1</v>
      </c>
      <c r="AD83">
        <f t="shared" si="38"/>
        <v>0</v>
      </c>
      <c r="AE83">
        <f t="shared" si="39"/>
        <v>0</v>
      </c>
      <c r="AF83">
        <f t="shared" si="40"/>
        <v>0</v>
      </c>
      <c r="AG83">
        <f t="shared" si="41"/>
        <v>0</v>
      </c>
      <c r="AH83">
        <f t="shared" si="42"/>
        <v>0</v>
      </c>
      <c r="AI83">
        <f t="shared" si="43"/>
        <v>0</v>
      </c>
      <c r="AJ83">
        <f t="shared" si="44"/>
        <v>0</v>
      </c>
      <c r="AK83">
        <f t="shared" si="45"/>
        <v>0</v>
      </c>
      <c r="AL83">
        <f t="shared" si="46"/>
        <v>0</v>
      </c>
      <c r="AM83">
        <f t="shared" si="47"/>
        <v>0</v>
      </c>
      <c r="AN83">
        <f t="shared" si="48"/>
        <v>0</v>
      </c>
      <c r="AO83">
        <f t="shared" si="49"/>
        <v>0</v>
      </c>
      <c r="AP83">
        <f t="shared" si="30"/>
        <v>0</v>
      </c>
      <c r="AQ83">
        <f t="shared" si="50"/>
        <v>0</v>
      </c>
      <c r="AR83">
        <f t="shared" si="51"/>
        <v>0</v>
      </c>
      <c r="AS83">
        <f t="shared" si="52"/>
        <v>0</v>
      </c>
      <c r="AT83">
        <f t="shared" si="53"/>
        <v>0</v>
      </c>
      <c r="AU83">
        <f t="shared" si="31"/>
        <v>0</v>
      </c>
      <c r="AV83">
        <f t="shared" si="54"/>
        <v>0</v>
      </c>
      <c r="AW83">
        <f t="shared" si="55"/>
        <v>0</v>
      </c>
      <c r="AX83">
        <f t="shared" si="56"/>
        <v>0</v>
      </c>
    </row>
    <row r="84" spans="1:50" ht="78.75" hidden="1" x14ac:dyDescent="0.25">
      <c r="A84" s="115">
        <v>83</v>
      </c>
      <c r="B84" s="64" t="s">
        <v>288</v>
      </c>
      <c r="C84" s="64" t="s">
        <v>338</v>
      </c>
      <c r="D84" s="64" t="s">
        <v>339</v>
      </c>
      <c r="E84" s="66">
        <v>260516</v>
      </c>
      <c r="F84" s="67">
        <v>0</v>
      </c>
      <c r="G84" s="67">
        <v>4</v>
      </c>
      <c r="H84" s="67">
        <v>5</v>
      </c>
      <c r="I84" s="67">
        <v>5</v>
      </c>
      <c r="J84" s="67">
        <v>0</v>
      </c>
      <c r="K84" s="67">
        <v>1</v>
      </c>
      <c r="L84" s="67">
        <v>0</v>
      </c>
      <c r="M84" s="67">
        <v>7</v>
      </c>
      <c r="N84" s="67">
        <v>6</v>
      </c>
      <c r="O84" s="67">
        <v>5</v>
      </c>
      <c r="P84" s="75">
        <v>5</v>
      </c>
      <c r="Q84" s="67">
        <v>2</v>
      </c>
      <c r="R84" s="67">
        <v>2</v>
      </c>
      <c r="S84" s="67">
        <v>3</v>
      </c>
      <c r="T84" s="67">
        <v>2</v>
      </c>
      <c r="U84" s="67">
        <v>0</v>
      </c>
      <c r="V84" s="66">
        <v>182361.2</v>
      </c>
      <c r="W84" s="71">
        <f t="shared" si="29"/>
        <v>47</v>
      </c>
      <c r="X84">
        <f t="shared" si="32"/>
        <v>0</v>
      </c>
      <c r="Y84">
        <f t="shared" si="33"/>
        <v>0</v>
      </c>
      <c r="Z84">
        <f t="shared" si="34"/>
        <v>0</v>
      </c>
      <c r="AA84">
        <f t="shared" si="35"/>
        <v>1</v>
      </c>
      <c r="AB84">
        <f t="shared" si="36"/>
        <v>0</v>
      </c>
      <c r="AC84">
        <f t="shared" si="37"/>
        <v>0</v>
      </c>
      <c r="AD84">
        <f t="shared" si="38"/>
        <v>0</v>
      </c>
      <c r="AE84">
        <f t="shared" si="39"/>
        <v>0</v>
      </c>
      <c r="AF84">
        <f t="shared" si="40"/>
        <v>0</v>
      </c>
      <c r="AG84">
        <f t="shared" si="41"/>
        <v>0</v>
      </c>
      <c r="AH84">
        <f t="shared" si="42"/>
        <v>0</v>
      </c>
      <c r="AI84">
        <f t="shared" si="43"/>
        <v>0</v>
      </c>
      <c r="AJ84">
        <f t="shared" si="44"/>
        <v>0</v>
      </c>
      <c r="AK84">
        <f t="shared" si="45"/>
        <v>0</v>
      </c>
      <c r="AL84">
        <f t="shared" si="46"/>
        <v>0</v>
      </c>
      <c r="AM84">
        <f t="shared" si="47"/>
        <v>0</v>
      </c>
      <c r="AN84">
        <f t="shared" si="48"/>
        <v>0</v>
      </c>
      <c r="AO84">
        <f t="shared" si="49"/>
        <v>0</v>
      </c>
      <c r="AP84">
        <f t="shared" si="30"/>
        <v>0</v>
      </c>
      <c r="AQ84">
        <f t="shared" si="50"/>
        <v>0</v>
      </c>
      <c r="AR84">
        <f t="shared" si="51"/>
        <v>0</v>
      </c>
      <c r="AS84">
        <f t="shared" si="52"/>
        <v>0</v>
      </c>
      <c r="AT84">
        <f t="shared" si="53"/>
        <v>0</v>
      </c>
      <c r="AU84">
        <f t="shared" si="31"/>
        <v>0</v>
      </c>
      <c r="AV84">
        <f t="shared" si="54"/>
        <v>0</v>
      </c>
      <c r="AW84">
        <f t="shared" si="55"/>
        <v>0</v>
      </c>
      <c r="AX84">
        <f t="shared" si="56"/>
        <v>0</v>
      </c>
    </row>
    <row r="85" spans="1:50" ht="31.5" hidden="1" x14ac:dyDescent="0.25">
      <c r="A85" s="115">
        <v>84</v>
      </c>
      <c r="B85" s="64" t="s">
        <v>786</v>
      </c>
      <c r="C85" s="64" t="s">
        <v>820</v>
      </c>
      <c r="D85" s="64" t="s">
        <v>821</v>
      </c>
      <c r="E85" s="66">
        <v>1223700</v>
      </c>
      <c r="F85" s="67">
        <v>10</v>
      </c>
      <c r="G85" s="67">
        <v>1</v>
      </c>
      <c r="H85" s="67">
        <v>1</v>
      </c>
      <c r="I85" s="67">
        <v>4</v>
      </c>
      <c r="J85" s="67">
        <v>0</v>
      </c>
      <c r="K85" s="67">
        <v>1</v>
      </c>
      <c r="L85" s="67">
        <v>1</v>
      </c>
      <c r="M85" s="67">
        <v>5</v>
      </c>
      <c r="N85" s="67">
        <v>1</v>
      </c>
      <c r="O85" s="67">
        <v>10</v>
      </c>
      <c r="P85" s="67">
        <v>5</v>
      </c>
      <c r="Q85" s="67">
        <v>2</v>
      </c>
      <c r="R85" s="67">
        <v>2</v>
      </c>
      <c r="S85" s="67">
        <v>3</v>
      </c>
      <c r="T85" s="67">
        <v>1</v>
      </c>
      <c r="U85" s="67">
        <v>0</v>
      </c>
      <c r="V85" s="66">
        <v>942246.7</v>
      </c>
      <c r="W85" s="71">
        <f t="shared" si="29"/>
        <v>47</v>
      </c>
      <c r="X85">
        <f t="shared" si="32"/>
        <v>0</v>
      </c>
      <c r="Y85">
        <f t="shared" si="33"/>
        <v>0</v>
      </c>
      <c r="Z85">
        <f t="shared" si="34"/>
        <v>0</v>
      </c>
      <c r="AA85">
        <f t="shared" si="35"/>
        <v>0</v>
      </c>
      <c r="AB85">
        <f t="shared" si="36"/>
        <v>0</v>
      </c>
      <c r="AC85">
        <f t="shared" si="37"/>
        <v>0</v>
      </c>
      <c r="AD85">
        <f t="shared" si="38"/>
        <v>0</v>
      </c>
      <c r="AE85">
        <f t="shared" si="39"/>
        <v>0</v>
      </c>
      <c r="AF85">
        <f t="shared" si="40"/>
        <v>0</v>
      </c>
      <c r="AG85">
        <f t="shared" si="41"/>
        <v>0</v>
      </c>
      <c r="AH85">
        <f t="shared" si="42"/>
        <v>0</v>
      </c>
      <c r="AI85">
        <f t="shared" si="43"/>
        <v>0</v>
      </c>
      <c r="AJ85">
        <f t="shared" si="44"/>
        <v>0</v>
      </c>
      <c r="AK85">
        <f t="shared" si="45"/>
        <v>0</v>
      </c>
      <c r="AL85">
        <f t="shared" si="46"/>
        <v>0</v>
      </c>
      <c r="AM85">
        <f t="shared" si="47"/>
        <v>0</v>
      </c>
      <c r="AN85">
        <f t="shared" si="48"/>
        <v>1</v>
      </c>
      <c r="AO85">
        <f t="shared" si="49"/>
        <v>0</v>
      </c>
      <c r="AP85">
        <f t="shared" si="30"/>
        <v>0</v>
      </c>
      <c r="AQ85">
        <f t="shared" si="50"/>
        <v>0</v>
      </c>
      <c r="AR85">
        <f t="shared" si="51"/>
        <v>0</v>
      </c>
      <c r="AS85">
        <f t="shared" si="52"/>
        <v>0</v>
      </c>
      <c r="AT85">
        <f t="shared" si="53"/>
        <v>0</v>
      </c>
      <c r="AU85">
        <f t="shared" si="31"/>
        <v>0</v>
      </c>
      <c r="AV85">
        <f t="shared" si="54"/>
        <v>0</v>
      </c>
      <c r="AW85">
        <f t="shared" si="55"/>
        <v>0</v>
      </c>
      <c r="AX85">
        <f t="shared" si="56"/>
        <v>0</v>
      </c>
    </row>
    <row r="86" spans="1:50" ht="78.75" hidden="1" x14ac:dyDescent="0.25">
      <c r="A86" s="115">
        <v>85</v>
      </c>
      <c r="B86" s="62" t="s">
        <v>201</v>
      </c>
      <c r="C86" s="62" t="s">
        <v>23</v>
      </c>
      <c r="D86" s="62" t="s">
        <v>210</v>
      </c>
      <c r="E86" s="66">
        <v>520485</v>
      </c>
      <c r="F86" s="67">
        <v>10</v>
      </c>
      <c r="G86" s="72">
        <v>0</v>
      </c>
      <c r="H86" s="72">
        <v>5</v>
      </c>
      <c r="I86" s="72">
        <v>1</v>
      </c>
      <c r="J86" s="72">
        <v>0</v>
      </c>
      <c r="K86" s="72">
        <v>4</v>
      </c>
      <c r="L86" s="72">
        <v>0</v>
      </c>
      <c r="M86" s="72">
        <v>1</v>
      </c>
      <c r="N86" s="72">
        <v>10</v>
      </c>
      <c r="O86" s="67">
        <v>0</v>
      </c>
      <c r="P86" s="67">
        <v>10</v>
      </c>
      <c r="Q86" s="72">
        <v>0</v>
      </c>
      <c r="R86" s="72">
        <v>2</v>
      </c>
      <c r="S86" s="72">
        <v>3</v>
      </c>
      <c r="T86" s="72">
        <v>0</v>
      </c>
      <c r="U86" s="72">
        <v>0</v>
      </c>
      <c r="V86" s="66">
        <v>286266.75</v>
      </c>
      <c r="W86" s="71">
        <f t="shared" si="29"/>
        <v>46</v>
      </c>
      <c r="X86">
        <f t="shared" si="32"/>
        <v>0</v>
      </c>
      <c r="Y86">
        <f t="shared" si="33"/>
        <v>0</v>
      </c>
      <c r="Z86">
        <f t="shared" si="34"/>
        <v>0</v>
      </c>
      <c r="AA86">
        <f t="shared" si="35"/>
        <v>0</v>
      </c>
      <c r="AB86">
        <f t="shared" si="36"/>
        <v>0</v>
      </c>
      <c r="AC86">
        <f t="shared" si="37"/>
        <v>0</v>
      </c>
      <c r="AD86">
        <f t="shared" si="38"/>
        <v>0</v>
      </c>
      <c r="AE86">
        <f t="shared" si="39"/>
        <v>0</v>
      </c>
      <c r="AF86">
        <f t="shared" si="40"/>
        <v>0</v>
      </c>
      <c r="AG86">
        <f t="shared" si="41"/>
        <v>0</v>
      </c>
      <c r="AH86">
        <f t="shared" si="42"/>
        <v>0</v>
      </c>
      <c r="AI86">
        <f t="shared" si="43"/>
        <v>0</v>
      </c>
      <c r="AJ86">
        <f t="shared" si="44"/>
        <v>0</v>
      </c>
      <c r="AK86">
        <f t="shared" si="45"/>
        <v>0</v>
      </c>
      <c r="AL86">
        <f t="shared" si="46"/>
        <v>0</v>
      </c>
      <c r="AM86">
        <f t="shared" si="47"/>
        <v>0</v>
      </c>
      <c r="AN86">
        <f t="shared" si="48"/>
        <v>1</v>
      </c>
      <c r="AO86">
        <f t="shared" si="49"/>
        <v>0</v>
      </c>
      <c r="AP86">
        <f t="shared" si="30"/>
        <v>0</v>
      </c>
      <c r="AQ86">
        <f t="shared" si="50"/>
        <v>0</v>
      </c>
      <c r="AR86">
        <f t="shared" si="51"/>
        <v>0</v>
      </c>
      <c r="AS86">
        <f t="shared" si="52"/>
        <v>0</v>
      </c>
      <c r="AT86">
        <f t="shared" si="53"/>
        <v>0</v>
      </c>
      <c r="AU86">
        <f t="shared" si="31"/>
        <v>0</v>
      </c>
      <c r="AV86">
        <f t="shared" si="54"/>
        <v>0</v>
      </c>
      <c r="AW86">
        <f t="shared" si="55"/>
        <v>0</v>
      </c>
      <c r="AX86">
        <f t="shared" si="56"/>
        <v>0</v>
      </c>
    </row>
    <row r="87" spans="1:50" ht="141.75" hidden="1" x14ac:dyDescent="0.25">
      <c r="A87" s="115">
        <v>86</v>
      </c>
      <c r="B87" s="62" t="s">
        <v>864</v>
      </c>
      <c r="C87" s="62" t="s">
        <v>865</v>
      </c>
      <c r="D87" s="62" t="s">
        <v>866</v>
      </c>
      <c r="E87" s="66">
        <v>1082411</v>
      </c>
      <c r="F87" s="67">
        <v>5</v>
      </c>
      <c r="G87" s="72">
        <v>3</v>
      </c>
      <c r="H87" s="72">
        <v>3</v>
      </c>
      <c r="I87" s="72">
        <v>1</v>
      </c>
      <c r="J87" s="72">
        <v>0</v>
      </c>
      <c r="K87" s="72">
        <v>1</v>
      </c>
      <c r="L87" s="72">
        <v>0</v>
      </c>
      <c r="M87" s="72">
        <v>1</v>
      </c>
      <c r="N87" s="72">
        <v>9</v>
      </c>
      <c r="O87" s="67">
        <v>10</v>
      </c>
      <c r="P87" s="67">
        <v>5</v>
      </c>
      <c r="Q87" s="72">
        <v>0</v>
      </c>
      <c r="R87" s="72">
        <v>2</v>
      </c>
      <c r="S87" s="72">
        <v>3</v>
      </c>
      <c r="T87" s="72">
        <v>3</v>
      </c>
      <c r="U87" s="67">
        <v>0</v>
      </c>
      <c r="V87" s="66">
        <v>595327</v>
      </c>
      <c r="W87" s="71">
        <f t="shared" si="29"/>
        <v>46</v>
      </c>
      <c r="X87">
        <f t="shared" si="32"/>
        <v>0</v>
      </c>
      <c r="Y87">
        <f t="shared" si="33"/>
        <v>0</v>
      </c>
      <c r="Z87">
        <f t="shared" si="34"/>
        <v>0</v>
      </c>
      <c r="AA87">
        <f t="shared" si="35"/>
        <v>0</v>
      </c>
      <c r="AB87">
        <f t="shared" si="36"/>
        <v>0</v>
      </c>
      <c r="AC87">
        <f t="shared" si="37"/>
        <v>0</v>
      </c>
      <c r="AD87">
        <f t="shared" si="38"/>
        <v>0</v>
      </c>
      <c r="AE87">
        <f t="shared" si="39"/>
        <v>0</v>
      </c>
      <c r="AF87">
        <f t="shared" si="40"/>
        <v>0</v>
      </c>
      <c r="AG87">
        <f t="shared" si="41"/>
        <v>0</v>
      </c>
      <c r="AH87">
        <f t="shared" si="42"/>
        <v>0</v>
      </c>
      <c r="AI87">
        <f t="shared" si="43"/>
        <v>0</v>
      </c>
      <c r="AJ87">
        <f t="shared" si="44"/>
        <v>0</v>
      </c>
      <c r="AK87">
        <f t="shared" si="45"/>
        <v>0</v>
      </c>
      <c r="AL87">
        <f t="shared" si="46"/>
        <v>1</v>
      </c>
      <c r="AM87">
        <f t="shared" si="47"/>
        <v>0</v>
      </c>
      <c r="AN87">
        <f t="shared" si="48"/>
        <v>0</v>
      </c>
      <c r="AO87">
        <f t="shared" si="49"/>
        <v>0</v>
      </c>
      <c r="AP87">
        <f t="shared" si="30"/>
        <v>0</v>
      </c>
      <c r="AQ87">
        <f t="shared" si="50"/>
        <v>0</v>
      </c>
      <c r="AR87">
        <f t="shared" si="51"/>
        <v>0</v>
      </c>
      <c r="AS87">
        <f t="shared" si="52"/>
        <v>0</v>
      </c>
      <c r="AT87">
        <f t="shared" si="53"/>
        <v>0</v>
      </c>
      <c r="AU87">
        <f t="shared" si="31"/>
        <v>0</v>
      </c>
      <c r="AV87">
        <f t="shared" si="54"/>
        <v>0</v>
      </c>
      <c r="AW87">
        <f t="shared" si="55"/>
        <v>0</v>
      </c>
      <c r="AX87">
        <f t="shared" si="56"/>
        <v>0</v>
      </c>
    </row>
    <row r="88" spans="1:50" ht="141.75" hidden="1" x14ac:dyDescent="0.25">
      <c r="A88" s="115">
        <v>87</v>
      </c>
      <c r="B88" s="62" t="s">
        <v>864</v>
      </c>
      <c r="C88" s="62" t="s">
        <v>865</v>
      </c>
      <c r="D88" s="62" t="s">
        <v>867</v>
      </c>
      <c r="E88" s="66">
        <v>1431761</v>
      </c>
      <c r="F88" s="67">
        <v>5</v>
      </c>
      <c r="G88" s="72">
        <v>3</v>
      </c>
      <c r="H88" s="72">
        <v>3</v>
      </c>
      <c r="I88" s="72">
        <v>1</v>
      </c>
      <c r="J88" s="72">
        <v>0</v>
      </c>
      <c r="K88" s="72">
        <v>1</v>
      </c>
      <c r="L88" s="72">
        <v>0</v>
      </c>
      <c r="M88" s="72">
        <v>1</v>
      </c>
      <c r="N88" s="72">
        <v>9</v>
      </c>
      <c r="O88" s="67">
        <v>10</v>
      </c>
      <c r="P88" s="67">
        <v>5</v>
      </c>
      <c r="Q88" s="72">
        <v>0</v>
      </c>
      <c r="R88" s="72">
        <v>2</v>
      </c>
      <c r="S88" s="72">
        <v>3</v>
      </c>
      <c r="T88" s="72">
        <v>3</v>
      </c>
      <c r="U88" s="67">
        <v>0</v>
      </c>
      <c r="V88" s="66">
        <v>859057</v>
      </c>
      <c r="W88" s="71">
        <f t="shared" si="29"/>
        <v>46</v>
      </c>
      <c r="X88">
        <f t="shared" si="32"/>
        <v>0</v>
      </c>
      <c r="Y88">
        <f t="shared" si="33"/>
        <v>0</v>
      </c>
      <c r="Z88">
        <f t="shared" si="34"/>
        <v>0</v>
      </c>
      <c r="AA88">
        <f t="shared" si="35"/>
        <v>0</v>
      </c>
      <c r="AB88">
        <f t="shared" si="36"/>
        <v>0</v>
      </c>
      <c r="AC88">
        <f t="shared" si="37"/>
        <v>0</v>
      </c>
      <c r="AD88">
        <f t="shared" si="38"/>
        <v>0</v>
      </c>
      <c r="AE88">
        <f t="shared" si="39"/>
        <v>0</v>
      </c>
      <c r="AF88">
        <f t="shared" si="40"/>
        <v>0</v>
      </c>
      <c r="AG88">
        <f t="shared" si="41"/>
        <v>0</v>
      </c>
      <c r="AH88">
        <f t="shared" si="42"/>
        <v>0</v>
      </c>
      <c r="AI88">
        <f t="shared" si="43"/>
        <v>0</v>
      </c>
      <c r="AJ88">
        <f t="shared" si="44"/>
        <v>0</v>
      </c>
      <c r="AK88">
        <f t="shared" si="45"/>
        <v>0</v>
      </c>
      <c r="AL88">
        <f t="shared" si="46"/>
        <v>1</v>
      </c>
      <c r="AM88">
        <f t="shared" si="47"/>
        <v>0</v>
      </c>
      <c r="AN88">
        <f t="shared" si="48"/>
        <v>0</v>
      </c>
      <c r="AO88">
        <f t="shared" si="49"/>
        <v>0</v>
      </c>
      <c r="AP88">
        <f t="shared" si="30"/>
        <v>0</v>
      </c>
      <c r="AQ88">
        <f t="shared" si="50"/>
        <v>0</v>
      </c>
      <c r="AR88">
        <f t="shared" si="51"/>
        <v>0</v>
      </c>
      <c r="AS88">
        <f t="shared" si="52"/>
        <v>0</v>
      </c>
      <c r="AT88">
        <f t="shared" si="53"/>
        <v>0</v>
      </c>
      <c r="AU88">
        <f t="shared" si="31"/>
        <v>0</v>
      </c>
      <c r="AV88">
        <f t="shared" si="54"/>
        <v>0</v>
      </c>
      <c r="AW88">
        <f t="shared" si="55"/>
        <v>0</v>
      </c>
      <c r="AX88">
        <f t="shared" si="56"/>
        <v>0</v>
      </c>
    </row>
    <row r="89" spans="1:50" ht="126" hidden="1" x14ac:dyDescent="0.25">
      <c r="A89" s="115">
        <v>88</v>
      </c>
      <c r="B89" s="61" t="s">
        <v>864</v>
      </c>
      <c r="C89" s="61" t="s">
        <v>1247</v>
      </c>
      <c r="D89" s="61" t="s">
        <v>1248</v>
      </c>
      <c r="E89" s="67">
        <v>1200000</v>
      </c>
      <c r="F89" s="67">
        <v>5</v>
      </c>
      <c r="G89" s="67">
        <v>0</v>
      </c>
      <c r="H89" s="67">
        <v>5</v>
      </c>
      <c r="I89" s="67">
        <v>1</v>
      </c>
      <c r="J89" s="67">
        <v>0</v>
      </c>
      <c r="K89" s="67">
        <v>2</v>
      </c>
      <c r="L89" s="67">
        <v>0</v>
      </c>
      <c r="M89" s="67">
        <v>1</v>
      </c>
      <c r="N89" s="67">
        <v>8</v>
      </c>
      <c r="O89" s="67">
        <v>10</v>
      </c>
      <c r="P89" s="67">
        <v>7</v>
      </c>
      <c r="Q89" s="67">
        <v>2</v>
      </c>
      <c r="R89" s="67">
        <v>2</v>
      </c>
      <c r="S89" s="67">
        <v>3</v>
      </c>
      <c r="T89" s="67">
        <v>0</v>
      </c>
      <c r="U89" s="67">
        <v>0</v>
      </c>
      <c r="V89" s="67">
        <v>600000</v>
      </c>
      <c r="W89" s="71">
        <f t="shared" si="29"/>
        <v>46</v>
      </c>
      <c r="X89">
        <f t="shared" si="32"/>
        <v>0</v>
      </c>
      <c r="Y89">
        <f t="shared" si="33"/>
        <v>0</v>
      </c>
      <c r="Z89">
        <f t="shared" si="34"/>
        <v>0</v>
      </c>
      <c r="AA89">
        <f t="shared" si="35"/>
        <v>0</v>
      </c>
      <c r="AB89">
        <f t="shared" si="36"/>
        <v>0</v>
      </c>
      <c r="AC89">
        <f t="shared" si="37"/>
        <v>0</v>
      </c>
      <c r="AD89">
        <f t="shared" si="38"/>
        <v>0</v>
      </c>
      <c r="AE89">
        <f t="shared" si="39"/>
        <v>0</v>
      </c>
      <c r="AF89">
        <f t="shared" si="40"/>
        <v>0</v>
      </c>
      <c r="AG89">
        <f t="shared" si="41"/>
        <v>0</v>
      </c>
      <c r="AH89">
        <f t="shared" si="42"/>
        <v>0</v>
      </c>
      <c r="AI89">
        <f t="shared" si="43"/>
        <v>0</v>
      </c>
      <c r="AJ89">
        <f t="shared" si="44"/>
        <v>0</v>
      </c>
      <c r="AK89">
        <f t="shared" si="45"/>
        <v>0</v>
      </c>
      <c r="AL89">
        <f t="shared" si="46"/>
        <v>1</v>
      </c>
      <c r="AM89">
        <f t="shared" si="47"/>
        <v>0</v>
      </c>
      <c r="AN89">
        <f t="shared" si="48"/>
        <v>0</v>
      </c>
      <c r="AO89">
        <f t="shared" si="49"/>
        <v>0</v>
      </c>
      <c r="AP89">
        <f t="shared" si="30"/>
        <v>0</v>
      </c>
      <c r="AQ89">
        <f t="shared" si="50"/>
        <v>0</v>
      </c>
      <c r="AR89">
        <f t="shared" si="51"/>
        <v>0</v>
      </c>
      <c r="AS89">
        <f t="shared" si="52"/>
        <v>0</v>
      </c>
      <c r="AT89">
        <f t="shared" si="53"/>
        <v>0</v>
      </c>
      <c r="AU89">
        <f t="shared" si="31"/>
        <v>0</v>
      </c>
      <c r="AV89">
        <f t="shared" si="54"/>
        <v>0</v>
      </c>
      <c r="AW89">
        <f t="shared" si="55"/>
        <v>0</v>
      </c>
      <c r="AX89">
        <f t="shared" si="56"/>
        <v>0</v>
      </c>
    </row>
    <row r="90" spans="1:50" ht="63" hidden="1" x14ac:dyDescent="0.25">
      <c r="A90" s="115">
        <v>89</v>
      </c>
      <c r="B90" s="61" t="s">
        <v>864</v>
      </c>
      <c r="C90" s="61" t="s">
        <v>1249</v>
      </c>
      <c r="D90" s="61" t="s">
        <v>1250</v>
      </c>
      <c r="E90" s="67">
        <v>1800000</v>
      </c>
      <c r="F90" s="67">
        <v>5</v>
      </c>
      <c r="G90" s="67">
        <v>0</v>
      </c>
      <c r="H90" s="67">
        <v>5</v>
      </c>
      <c r="I90" s="67">
        <v>2</v>
      </c>
      <c r="J90" s="67">
        <v>0</v>
      </c>
      <c r="K90" s="67">
        <v>2</v>
      </c>
      <c r="L90" s="67">
        <v>0</v>
      </c>
      <c r="M90" s="67">
        <v>1</v>
      </c>
      <c r="N90" s="67">
        <v>7</v>
      </c>
      <c r="O90" s="67">
        <v>10</v>
      </c>
      <c r="P90" s="67">
        <v>7</v>
      </c>
      <c r="Q90" s="67">
        <v>2</v>
      </c>
      <c r="R90" s="67">
        <v>2</v>
      </c>
      <c r="S90" s="67">
        <v>3</v>
      </c>
      <c r="T90" s="67">
        <v>0</v>
      </c>
      <c r="U90" s="67">
        <v>0</v>
      </c>
      <c r="V90" s="67">
        <v>900000</v>
      </c>
      <c r="W90" s="71">
        <f t="shared" si="29"/>
        <v>46</v>
      </c>
      <c r="X90">
        <f t="shared" si="32"/>
        <v>0</v>
      </c>
      <c r="Y90">
        <f t="shared" si="33"/>
        <v>0</v>
      </c>
      <c r="Z90">
        <f t="shared" si="34"/>
        <v>0</v>
      </c>
      <c r="AA90">
        <f t="shared" si="35"/>
        <v>0</v>
      </c>
      <c r="AB90">
        <f t="shared" si="36"/>
        <v>0</v>
      </c>
      <c r="AC90">
        <f t="shared" si="37"/>
        <v>0</v>
      </c>
      <c r="AD90">
        <f t="shared" si="38"/>
        <v>0</v>
      </c>
      <c r="AE90">
        <f t="shared" si="39"/>
        <v>0</v>
      </c>
      <c r="AF90">
        <f t="shared" si="40"/>
        <v>0</v>
      </c>
      <c r="AG90">
        <f t="shared" si="41"/>
        <v>0</v>
      </c>
      <c r="AH90">
        <f t="shared" si="42"/>
        <v>0</v>
      </c>
      <c r="AI90">
        <f t="shared" si="43"/>
        <v>0</v>
      </c>
      <c r="AJ90">
        <f t="shared" si="44"/>
        <v>0</v>
      </c>
      <c r="AK90">
        <f t="shared" si="45"/>
        <v>0</v>
      </c>
      <c r="AL90">
        <f t="shared" si="46"/>
        <v>1</v>
      </c>
      <c r="AM90">
        <f t="shared" si="47"/>
        <v>0</v>
      </c>
      <c r="AN90">
        <f t="shared" si="48"/>
        <v>0</v>
      </c>
      <c r="AO90">
        <f t="shared" si="49"/>
        <v>0</v>
      </c>
      <c r="AP90">
        <f t="shared" si="30"/>
        <v>0</v>
      </c>
      <c r="AQ90">
        <f t="shared" si="50"/>
        <v>0</v>
      </c>
      <c r="AR90">
        <f t="shared" si="51"/>
        <v>0</v>
      </c>
      <c r="AS90">
        <f t="shared" si="52"/>
        <v>0</v>
      </c>
      <c r="AT90">
        <f t="shared" si="53"/>
        <v>0</v>
      </c>
      <c r="AU90">
        <f t="shared" si="31"/>
        <v>0</v>
      </c>
      <c r="AV90">
        <f t="shared" si="54"/>
        <v>0</v>
      </c>
      <c r="AW90">
        <f t="shared" si="55"/>
        <v>0</v>
      </c>
      <c r="AX90">
        <f t="shared" si="56"/>
        <v>0</v>
      </c>
    </row>
    <row r="91" spans="1:50" ht="78.75" hidden="1" x14ac:dyDescent="0.25">
      <c r="A91" s="115">
        <v>90</v>
      </c>
      <c r="B91" s="62" t="s">
        <v>240</v>
      </c>
      <c r="C91" s="62" t="s">
        <v>249</v>
      </c>
      <c r="D91" s="62" t="s">
        <v>876</v>
      </c>
      <c r="E91" s="66">
        <v>1558516</v>
      </c>
      <c r="F91" s="67">
        <v>10</v>
      </c>
      <c r="G91" s="72">
        <v>0</v>
      </c>
      <c r="H91" s="72">
        <v>5</v>
      </c>
      <c r="I91" s="72">
        <v>3</v>
      </c>
      <c r="J91" s="72">
        <v>0</v>
      </c>
      <c r="K91" s="72">
        <v>5</v>
      </c>
      <c r="L91" s="72">
        <v>0</v>
      </c>
      <c r="M91" s="72">
        <v>1</v>
      </c>
      <c r="N91" s="72">
        <v>4</v>
      </c>
      <c r="O91" s="67">
        <v>3</v>
      </c>
      <c r="P91" s="67">
        <v>10</v>
      </c>
      <c r="Q91" s="72">
        <v>0</v>
      </c>
      <c r="R91" s="72">
        <v>2</v>
      </c>
      <c r="S91" s="72">
        <v>3</v>
      </c>
      <c r="T91" s="72">
        <v>0</v>
      </c>
      <c r="U91" s="67">
        <v>0</v>
      </c>
      <c r="V91" s="66">
        <v>848697</v>
      </c>
      <c r="W91" s="71">
        <f t="shared" si="29"/>
        <v>46</v>
      </c>
      <c r="X91">
        <f t="shared" si="32"/>
        <v>0</v>
      </c>
      <c r="Y91">
        <f t="shared" si="33"/>
        <v>0</v>
      </c>
      <c r="Z91">
        <f t="shared" si="34"/>
        <v>0</v>
      </c>
      <c r="AA91">
        <f t="shared" si="35"/>
        <v>0</v>
      </c>
      <c r="AB91">
        <f t="shared" si="36"/>
        <v>0</v>
      </c>
      <c r="AC91">
        <f t="shared" si="37"/>
        <v>0</v>
      </c>
      <c r="AD91">
        <f t="shared" si="38"/>
        <v>0</v>
      </c>
      <c r="AE91">
        <f t="shared" si="39"/>
        <v>0</v>
      </c>
      <c r="AF91">
        <f t="shared" si="40"/>
        <v>0</v>
      </c>
      <c r="AG91">
        <f t="shared" si="41"/>
        <v>0</v>
      </c>
      <c r="AH91">
        <f t="shared" si="42"/>
        <v>0</v>
      </c>
      <c r="AI91">
        <f t="shared" si="43"/>
        <v>0</v>
      </c>
      <c r="AJ91">
        <f t="shared" si="44"/>
        <v>0</v>
      </c>
      <c r="AK91">
        <f t="shared" si="45"/>
        <v>0</v>
      </c>
      <c r="AL91">
        <f t="shared" si="46"/>
        <v>0</v>
      </c>
      <c r="AM91">
        <f t="shared" si="47"/>
        <v>0</v>
      </c>
      <c r="AN91">
        <f t="shared" si="48"/>
        <v>0</v>
      </c>
      <c r="AO91">
        <f t="shared" si="49"/>
        <v>0</v>
      </c>
      <c r="AP91">
        <f t="shared" si="30"/>
        <v>0</v>
      </c>
      <c r="AQ91">
        <f t="shared" si="50"/>
        <v>0</v>
      </c>
      <c r="AR91">
        <f t="shared" si="51"/>
        <v>0</v>
      </c>
      <c r="AS91">
        <f t="shared" si="52"/>
        <v>0</v>
      </c>
      <c r="AT91">
        <f t="shared" si="53"/>
        <v>0</v>
      </c>
      <c r="AU91">
        <f t="shared" si="31"/>
        <v>1</v>
      </c>
      <c r="AV91">
        <f t="shared" si="54"/>
        <v>0</v>
      </c>
      <c r="AW91">
        <f t="shared" si="55"/>
        <v>0</v>
      </c>
      <c r="AX91">
        <f t="shared" si="56"/>
        <v>0</v>
      </c>
    </row>
    <row r="92" spans="1:50" ht="63" hidden="1" x14ac:dyDescent="0.25">
      <c r="A92" s="115">
        <v>91</v>
      </c>
      <c r="B92" s="62" t="s">
        <v>1608</v>
      </c>
      <c r="C92" s="62" t="s">
        <v>1614</v>
      </c>
      <c r="D92" s="62" t="s">
        <v>1615</v>
      </c>
      <c r="E92" s="66">
        <v>917609.9</v>
      </c>
      <c r="F92" s="72">
        <v>10</v>
      </c>
      <c r="G92" s="72">
        <v>3</v>
      </c>
      <c r="H92" s="72">
        <v>3</v>
      </c>
      <c r="I92" s="72">
        <v>1</v>
      </c>
      <c r="J92" s="72">
        <v>0</v>
      </c>
      <c r="K92" s="72">
        <v>5</v>
      </c>
      <c r="L92" s="72">
        <v>1</v>
      </c>
      <c r="M92" s="72">
        <v>1</v>
      </c>
      <c r="N92" s="72">
        <v>6</v>
      </c>
      <c r="O92" s="72">
        <v>0</v>
      </c>
      <c r="P92" s="72">
        <v>8</v>
      </c>
      <c r="Q92" s="72">
        <v>0</v>
      </c>
      <c r="R92" s="72">
        <v>2</v>
      </c>
      <c r="S92" s="72">
        <v>3</v>
      </c>
      <c r="T92" s="72">
        <v>3</v>
      </c>
      <c r="U92" s="72">
        <v>0</v>
      </c>
      <c r="V92" s="66">
        <v>614798.63</v>
      </c>
      <c r="W92" s="71">
        <f t="shared" si="29"/>
        <v>46</v>
      </c>
      <c r="X92">
        <f t="shared" si="32"/>
        <v>0</v>
      </c>
      <c r="Y92">
        <f t="shared" si="33"/>
        <v>0</v>
      </c>
      <c r="Z92">
        <f t="shared" si="34"/>
        <v>0</v>
      </c>
      <c r="AA92">
        <f t="shared" si="35"/>
        <v>0</v>
      </c>
      <c r="AB92">
        <f t="shared" si="36"/>
        <v>0</v>
      </c>
      <c r="AC92">
        <f t="shared" si="37"/>
        <v>0</v>
      </c>
      <c r="AD92">
        <f t="shared" si="38"/>
        <v>0</v>
      </c>
      <c r="AE92">
        <f t="shared" si="39"/>
        <v>0</v>
      </c>
      <c r="AF92">
        <f t="shared" si="40"/>
        <v>0</v>
      </c>
      <c r="AG92">
        <f t="shared" si="41"/>
        <v>0</v>
      </c>
      <c r="AH92">
        <f t="shared" si="42"/>
        <v>0</v>
      </c>
      <c r="AI92">
        <f t="shared" si="43"/>
        <v>0</v>
      </c>
      <c r="AJ92">
        <f t="shared" si="44"/>
        <v>0</v>
      </c>
      <c r="AK92">
        <f t="shared" si="45"/>
        <v>0</v>
      </c>
      <c r="AL92">
        <f t="shared" si="46"/>
        <v>0</v>
      </c>
      <c r="AM92">
        <f t="shared" si="47"/>
        <v>0</v>
      </c>
      <c r="AN92">
        <f t="shared" si="48"/>
        <v>0</v>
      </c>
      <c r="AO92">
        <f t="shared" si="49"/>
        <v>0</v>
      </c>
      <c r="AP92">
        <f t="shared" si="30"/>
        <v>0</v>
      </c>
      <c r="AQ92">
        <f t="shared" si="50"/>
        <v>0</v>
      </c>
      <c r="AR92">
        <f t="shared" si="51"/>
        <v>0</v>
      </c>
      <c r="AS92">
        <f t="shared" si="52"/>
        <v>0</v>
      </c>
      <c r="AT92">
        <f t="shared" si="53"/>
        <v>0</v>
      </c>
      <c r="AU92">
        <f t="shared" si="31"/>
        <v>0</v>
      </c>
      <c r="AV92">
        <f t="shared" si="54"/>
        <v>1</v>
      </c>
      <c r="AW92">
        <f t="shared" si="55"/>
        <v>0</v>
      </c>
      <c r="AX92">
        <f t="shared" si="56"/>
        <v>0</v>
      </c>
    </row>
    <row r="93" spans="1:50" ht="110.25" x14ac:dyDescent="0.25">
      <c r="A93" s="115">
        <v>92</v>
      </c>
      <c r="B93" s="64" t="s">
        <v>513</v>
      </c>
      <c r="C93" s="64" t="s">
        <v>633</v>
      </c>
      <c r="D93" s="64" t="s">
        <v>634</v>
      </c>
      <c r="E93" s="65">
        <v>180000</v>
      </c>
      <c r="F93" s="64">
        <v>10</v>
      </c>
      <c r="G93" s="64">
        <v>3</v>
      </c>
      <c r="H93" s="64">
        <v>3</v>
      </c>
      <c r="I93" s="64">
        <v>1</v>
      </c>
      <c r="J93" s="64">
        <v>0</v>
      </c>
      <c r="K93" s="64">
        <v>5</v>
      </c>
      <c r="L93" s="64">
        <v>0</v>
      </c>
      <c r="M93" s="64">
        <v>1</v>
      </c>
      <c r="N93" s="64">
        <v>2</v>
      </c>
      <c r="O93" s="64">
        <v>10</v>
      </c>
      <c r="P93" s="64">
        <v>10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5">
        <v>18000</v>
      </c>
      <c r="W93" s="71">
        <f t="shared" si="29"/>
        <v>45</v>
      </c>
      <c r="X93">
        <f t="shared" si="32"/>
        <v>0</v>
      </c>
      <c r="Y93">
        <f t="shared" si="33"/>
        <v>0</v>
      </c>
      <c r="Z93">
        <f t="shared" si="34"/>
        <v>0</v>
      </c>
      <c r="AA93">
        <f t="shared" si="35"/>
        <v>0</v>
      </c>
      <c r="AB93">
        <f t="shared" si="36"/>
        <v>0</v>
      </c>
      <c r="AC93">
        <f t="shared" si="37"/>
        <v>0</v>
      </c>
      <c r="AD93">
        <f t="shared" si="38"/>
        <v>0</v>
      </c>
      <c r="AE93">
        <f t="shared" si="39"/>
        <v>0</v>
      </c>
      <c r="AF93">
        <f t="shared" si="40"/>
        <v>0</v>
      </c>
      <c r="AG93">
        <f t="shared" si="41"/>
        <v>0</v>
      </c>
      <c r="AH93">
        <f t="shared" si="42"/>
        <v>0</v>
      </c>
      <c r="AI93">
        <f t="shared" si="43"/>
        <v>0</v>
      </c>
      <c r="AJ93">
        <f t="shared" si="44"/>
        <v>0</v>
      </c>
      <c r="AK93">
        <f t="shared" si="45"/>
        <v>0</v>
      </c>
      <c r="AL93">
        <f t="shared" si="46"/>
        <v>0</v>
      </c>
      <c r="AM93">
        <f t="shared" si="47"/>
        <v>0</v>
      </c>
      <c r="AN93">
        <f t="shared" si="48"/>
        <v>0</v>
      </c>
      <c r="AO93">
        <f t="shared" si="49"/>
        <v>0</v>
      </c>
      <c r="AP93">
        <f t="shared" si="30"/>
        <v>0</v>
      </c>
      <c r="AQ93">
        <f t="shared" si="50"/>
        <v>0</v>
      </c>
      <c r="AR93">
        <f t="shared" si="51"/>
        <v>0</v>
      </c>
      <c r="AS93">
        <f t="shared" si="52"/>
        <v>0</v>
      </c>
      <c r="AT93">
        <f t="shared" si="53"/>
        <v>0</v>
      </c>
      <c r="AU93">
        <f t="shared" si="31"/>
        <v>0</v>
      </c>
      <c r="AV93">
        <f t="shared" si="54"/>
        <v>0</v>
      </c>
      <c r="AW93">
        <f t="shared" si="55"/>
        <v>0</v>
      </c>
      <c r="AX93">
        <f t="shared" si="56"/>
        <v>1</v>
      </c>
    </row>
    <row r="94" spans="1:50" ht="78.75" hidden="1" x14ac:dyDescent="0.25">
      <c r="A94" s="115">
        <v>93</v>
      </c>
      <c r="B94" s="61" t="s">
        <v>312</v>
      </c>
      <c r="C94" s="61" t="s">
        <v>23</v>
      </c>
      <c r="D94" s="61" t="s">
        <v>485</v>
      </c>
      <c r="E94" s="66">
        <v>692572.84</v>
      </c>
      <c r="F94" s="67">
        <v>10</v>
      </c>
      <c r="G94" s="67">
        <v>4</v>
      </c>
      <c r="H94" s="67">
        <v>3</v>
      </c>
      <c r="I94" s="67">
        <v>1</v>
      </c>
      <c r="J94" s="67">
        <v>0</v>
      </c>
      <c r="K94" s="67">
        <v>2</v>
      </c>
      <c r="L94" s="67">
        <v>0</v>
      </c>
      <c r="M94" s="67">
        <v>1</v>
      </c>
      <c r="N94" s="76">
        <v>6</v>
      </c>
      <c r="O94" s="67">
        <v>0</v>
      </c>
      <c r="P94" s="67">
        <v>10</v>
      </c>
      <c r="Q94" s="67">
        <v>2</v>
      </c>
      <c r="R94" s="67">
        <v>2</v>
      </c>
      <c r="S94" s="67">
        <v>3</v>
      </c>
      <c r="T94" s="67">
        <v>1</v>
      </c>
      <c r="U94" s="67">
        <v>0</v>
      </c>
      <c r="V94" s="66">
        <v>362332.17</v>
      </c>
      <c r="W94" s="71">
        <f t="shared" si="29"/>
        <v>45</v>
      </c>
      <c r="X94">
        <f t="shared" si="32"/>
        <v>0</v>
      </c>
      <c r="Y94">
        <f t="shared" si="33"/>
        <v>0</v>
      </c>
      <c r="Z94">
        <f t="shared" si="34"/>
        <v>0</v>
      </c>
      <c r="AA94">
        <f t="shared" si="35"/>
        <v>0</v>
      </c>
      <c r="AB94">
        <f t="shared" si="36"/>
        <v>0</v>
      </c>
      <c r="AC94">
        <f t="shared" si="37"/>
        <v>0</v>
      </c>
      <c r="AD94">
        <f t="shared" si="38"/>
        <v>0</v>
      </c>
      <c r="AE94">
        <f t="shared" si="39"/>
        <v>0</v>
      </c>
      <c r="AF94">
        <f t="shared" si="40"/>
        <v>0</v>
      </c>
      <c r="AG94">
        <f t="shared" si="41"/>
        <v>0</v>
      </c>
      <c r="AH94">
        <f t="shared" si="42"/>
        <v>0</v>
      </c>
      <c r="AI94">
        <f t="shared" si="43"/>
        <v>0</v>
      </c>
      <c r="AJ94">
        <f t="shared" si="44"/>
        <v>0</v>
      </c>
      <c r="AK94">
        <f t="shared" si="45"/>
        <v>0</v>
      </c>
      <c r="AL94">
        <f t="shared" si="46"/>
        <v>0</v>
      </c>
      <c r="AM94">
        <f t="shared" si="47"/>
        <v>0</v>
      </c>
      <c r="AN94">
        <f t="shared" si="48"/>
        <v>0</v>
      </c>
      <c r="AO94">
        <f t="shared" si="49"/>
        <v>0</v>
      </c>
      <c r="AP94">
        <f t="shared" si="30"/>
        <v>0</v>
      </c>
      <c r="AQ94">
        <f t="shared" si="50"/>
        <v>0</v>
      </c>
      <c r="AR94">
        <f t="shared" si="51"/>
        <v>0</v>
      </c>
      <c r="AS94">
        <f t="shared" si="52"/>
        <v>0</v>
      </c>
      <c r="AT94">
        <f t="shared" si="53"/>
        <v>0</v>
      </c>
      <c r="AU94">
        <f t="shared" si="31"/>
        <v>1</v>
      </c>
      <c r="AV94">
        <f t="shared" si="54"/>
        <v>0</v>
      </c>
      <c r="AW94">
        <f t="shared" si="55"/>
        <v>0</v>
      </c>
      <c r="AX94">
        <f t="shared" si="56"/>
        <v>0</v>
      </c>
    </row>
    <row r="95" spans="1:50" ht="47.25" hidden="1" x14ac:dyDescent="0.25">
      <c r="A95" s="115">
        <v>94</v>
      </c>
      <c r="B95" s="64" t="s">
        <v>388</v>
      </c>
      <c r="C95" s="64" t="s">
        <v>23</v>
      </c>
      <c r="D95" s="64" t="s">
        <v>393</v>
      </c>
      <c r="E95" s="65">
        <v>321776</v>
      </c>
      <c r="F95" s="64">
        <v>7</v>
      </c>
      <c r="G95" s="64">
        <v>0</v>
      </c>
      <c r="H95" s="64">
        <v>5</v>
      </c>
      <c r="I95" s="64">
        <v>1</v>
      </c>
      <c r="J95" s="64">
        <v>0</v>
      </c>
      <c r="K95" s="64">
        <v>1</v>
      </c>
      <c r="L95" s="64">
        <v>0</v>
      </c>
      <c r="M95" s="64">
        <v>1</v>
      </c>
      <c r="N95" s="64">
        <v>3</v>
      </c>
      <c r="O95" s="64">
        <v>11</v>
      </c>
      <c r="P95" s="64">
        <v>11</v>
      </c>
      <c r="Q95" s="64">
        <v>0</v>
      </c>
      <c r="R95" s="64">
        <v>2</v>
      </c>
      <c r="S95" s="64">
        <v>3</v>
      </c>
      <c r="T95" s="64">
        <v>0</v>
      </c>
      <c r="U95" s="64">
        <v>0</v>
      </c>
      <c r="V95" s="65">
        <v>128708</v>
      </c>
      <c r="W95" s="71">
        <f t="shared" si="29"/>
        <v>45</v>
      </c>
      <c r="X95">
        <f t="shared" si="32"/>
        <v>0</v>
      </c>
      <c r="Y95">
        <f t="shared" si="33"/>
        <v>0</v>
      </c>
      <c r="Z95">
        <f t="shared" si="34"/>
        <v>0</v>
      </c>
      <c r="AA95">
        <f t="shared" si="35"/>
        <v>0</v>
      </c>
      <c r="AB95">
        <f t="shared" si="36"/>
        <v>0</v>
      </c>
      <c r="AC95">
        <f t="shared" si="37"/>
        <v>0</v>
      </c>
      <c r="AD95">
        <f t="shared" si="38"/>
        <v>0</v>
      </c>
      <c r="AE95">
        <f t="shared" si="39"/>
        <v>0</v>
      </c>
      <c r="AF95">
        <f t="shared" si="40"/>
        <v>0</v>
      </c>
      <c r="AG95">
        <f t="shared" si="41"/>
        <v>0</v>
      </c>
      <c r="AH95">
        <f t="shared" si="42"/>
        <v>0</v>
      </c>
      <c r="AI95">
        <f t="shared" si="43"/>
        <v>1</v>
      </c>
      <c r="AJ95">
        <f t="shared" si="44"/>
        <v>0</v>
      </c>
      <c r="AK95">
        <f t="shared" si="45"/>
        <v>0</v>
      </c>
      <c r="AL95">
        <f t="shared" si="46"/>
        <v>0</v>
      </c>
      <c r="AM95">
        <f t="shared" si="47"/>
        <v>0</v>
      </c>
      <c r="AN95">
        <f t="shared" si="48"/>
        <v>0</v>
      </c>
      <c r="AO95">
        <f t="shared" si="49"/>
        <v>0</v>
      </c>
      <c r="AP95">
        <f t="shared" si="30"/>
        <v>0</v>
      </c>
      <c r="AQ95">
        <f t="shared" si="50"/>
        <v>0</v>
      </c>
      <c r="AR95">
        <f t="shared" si="51"/>
        <v>0</v>
      </c>
      <c r="AS95">
        <f t="shared" si="52"/>
        <v>0</v>
      </c>
      <c r="AT95">
        <f t="shared" si="53"/>
        <v>0</v>
      </c>
      <c r="AU95">
        <f t="shared" si="31"/>
        <v>0</v>
      </c>
      <c r="AV95">
        <f t="shared" si="54"/>
        <v>0</v>
      </c>
      <c r="AW95">
        <f t="shared" si="55"/>
        <v>0</v>
      </c>
      <c r="AX95">
        <f t="shared" si="56"/>
        <v>0</v>
      </c>
    </row>
    <row r="96" spans="1:50" ht="94.5" hidden="1" x14ac:dyDescent="0.25">
      <c r="A96" s="115">
        <v>95</v>
      </c>
      <c r="B96" s="59" t="s">
        <v>51</v>
      </c>
      <c r="C96" s="59" t="s">
        <v>52</v>
      </c>
      <c r="D96" s="59" t="s">
        <v>53</v>
      </c>
      <c r="E96" s="65">
        <v>3000000</v>
      </c>
      <c r="F96" s="64">
        <v>10</v>
      </c>
      <c r="G96" s="59">
        <v>3</v>
      </c>
      <c r="H96" s="59">
        <v>3</v>
      </c>
      <c r="I96" s="59">
        <v>2</v>
      </c>
      <c r="J96" s="59">
        <v>0</v>
      </c>
      <c r="K96" s="59">
        <v>5</v>
      </c>
      <c r="L96" s="59">
        <v>0</v>
      </c>
      <c r="M96" s="59">
        <v>1</v>
      </c>
      <c r="N96" s="59">
        <v>1</v>
      </c>
      <c r="O96" s="64">
        <v>3</v>
      </c>
      <c r="P96" s="64">
        <v>9</v>
      </c>
      <c r="Q96" s="59">
        <v>0</v>
      </c>
      <c r="R96" s="59">
        <v>2</v>
      </c>
      <c r="S96" s="59">
        <v>3</v>
      </c>
      <c r="T96" s="59">
        <v>3</v>
      </c>
      <c r="U96" s="59">
        <v>0</v>
      </c>
      <c r="V96" s="65">
        <v>1830000</v>
      </c>
      <c r="W96" s="71">
        <f t="shared" si="29"/>
        <v>45</v>
      </c>
      <c r="X96">
        <f t="shared" si="32"/>
        <v>0</v>
      </c>
      <c r="Y96">
        <f t="shared" si="33"/>
        <v>0</v>
      </c>
      <c r="Z96">
        <f t="shared" si="34"/>
        <v>0</v>
      </c>
      <c r="AA96">
        <f t="shared" si="35"/>
        <v>0</v>
      </c>
      <c r="AB96">
        <f t="shared" si="36"/>
        <v>0</v>
      </c>
      <c r="AC96">
        <f t="shared" si="37"/>
        <v>0</v>
      </c>
      <c r="AD96">
        <f t="shared" si="38"/>
        <v>1</v>
      </c>
      <c r="AE96">
        <f t="shared" si="39"/>
        <v>0</v>
      </c>
      <c r="AF96">
        <f t="shared" si="40"/>
        <v>0</v>
      </c>
      <c r="AG96">
        <f t="shared" si="41"/>
        <v>0</v>
      </c>
      <c r="AH96">
        <f t="shared" si="42"/>
        <v>0</v>
      </c>
      <c r="AI96">
        <f t="shared" si="43"/>
        <v>0</v>
      </c>
      <c r="AJ96">
        <f t="shared" si="44"/>
        <v>0</v>
      </c>
      <c r="AK96">
        <f t="shared" si="45"/>
        <v>0</v>
      </c>
      <c r="AL96">
        <f t="shared" si="46"/>
        <v>0</v>
      </c>
      <c r="AM96">
        <f t="shared" si="47"/>
        <v>0</v>
      </c>
      <c r="AN96">
        <f t="shared" si="48"/>
        <v>0</v>
      </c>
      <c r="AO96">
        <f t="shared" si="49"/>
        <v>0</v>
      </c>
      <c r="AP96">
        <f t="shared" si="30"/>
        <v>0</v>
      </c>
      <c r="AQ96">
        <f t="shared" si="50"/>
        <v>0</v>
      </c>
      <c r="AR96">
        <f t="shared" si="51"/>
        <v>0</v>
      </c>
      <c r="AS96">
        <f t="shared" si="52"/>
        <v>0</v>
      </c>
      <c r="AT96">
        <f t="shared" si="53"/>
        <v>0</v>
      </c>
      <c r="AU96">
        <f t="shared" si="31"/>
        <v>0</v>
      </c>
      <c r="AV96">
        <f t="shared" si="54"/>
        <v>0</v>
      </c>
      <c r="AW96">
        <f t="shared" si="55"/>
        <v>0</v>
      </c>
      <c r="AX96">
        <f t="shared" si="56"/>
        <v>0</v>
      </c>
    </row>
    <row r="97" spans="1:50" ht="63" hidden="1" x14ac:dyDescent="0.25">
      <c r="A97" s="115">
        <v>96</v>
      </c>
      <c r="B97" s="64" t="s">
        <v>1143</v>
      </c>
      <c r="C97" s="64" t="s">
        <v>1140</v>
      </c>
      <c r="D97" s="64" t="s">
        <v>1148</v>
      </c>
      <c r="E97" s="64">
        <v>20000</v>
      </c>
      <c r="F97" s="64">
        <v>0</v>
      </c>
      <c r="G97" s="64">
        <v>0</v>
      </c>
      <c r="H97" s="64">
        <v>3</v>
      </c>
      <c r="I97" s="64">
        <v>1</v>
      </c>
      <c r="J97" s="64">
        <v>0</v>
      </c>
      <c r="K97" s="64">
        <v>5</v>
      </c>
      <c r="L97" s="64">
        <v>3</v>
      </c>
      <c r="M97" s="64">
        <v>7</v>
      </c>
      <c r="N97" s="64">
        <v>10</v>
      </c>
      <c r="O97" s="64">
        <v>3</v>
      </c>
      <c r="P97" s="64">
        <v>5</v>
      </c>
      <c r="Q97" s="64">
        <v>0</v>
      </c>
      <c r="R97" s="64">
        <v>2</v>
      </c>
      <c r="S97" s="64">
        <v>3</v>
      </c>
      <c r="T97" s="64">
        <v>3</v>
      </c>
      <c r="U97" s="64">
        <v>0</v>
      </c>
      <c r="V97" s="64">
        <v>14600</v>
      </c>
      <c r="W97" s="71">
        <f t="shared" si="29"/>
        <v>45</v>
      </c>
      <c r="X97">
        <f t="shared" si="32"/>
        <v>0</v>
      </c>
      <c r="Y97">
        <f t="shared" si="33"/>
        <v>0</v>
      </c>
      <c r="Z97">
        <f t="shared" si="34"/>
        <v>0</v>
      </c>
      <c r="AA97">
        <f t="shared" si="35"/>
        <v>0</v>
      </c>
      <c r="AB97">
        <f t="shared" si="36"/>
        <v>0</v>
      </c>
      <c r="AC97">
        <f t="shared" si="37"/>
        <v>0</v>
      </c>
      <c r="AD97">
        <f t="shared" si="38"/>
        <v>0</v>
      </c>
      <c r="AE97">
        <f t="shared" si="39"/>
        <v>0</v>
      </c>
      <c r="AF97">
        <f t="shared" si="40"/>
        <v>0</v>
      </c>
      <c r="AG97">
        <f t="shared" si="41"/>
        <v>0</v>
      </c>
      <c r="AH97">
        <f t="shared" si="42"/>
        <v>0</v>
      </c>
      <c r="AI97">
        <f t="shared" si="43"/>
        <v>0</v>
      </c>
      <c r="AJ97">
        <f t="shared" si="44"/>
        <v>1</v>
      </c>
      <c r="AK97">
        <f t="shared" si="45"/>
        <v>0</v>
      </c>
      <c r="AL97">
        <f t="shared" si="46"/>
        <v>0</v>
      </c>
      <c r="AM97">
        <f t="shared" si="47"/>
        <v>0</v>
      </c>
      <c r="AN97">
        <f t="shared" si="48"/>
        <v>0</v>
      </c>
      <c r="AO97">
        <f t="shared" si="49"/>
        <v>0</v>
      </c>
      <c r="AP97">
        <f t="shared" si="30"/>
        <v>0</v>
      </c>
      <c r="AQ97">
        <f t="shared" si="50"/>
        <v>0</v>
      </c>
      <c r="AR97">
        <f t="shared" si="51"/>
        <v>0</v>
      </c>
      <c r="AS97">
        <f t="shared" si="52"/>
        <v>0</v>
      </c>
      <c r="AT97">
        <f t="shared" si="53"/>
        <v>0</v>
      </c>
      <c r="AU97">
        <f t="shared" si="31"/>
        <v>0</v>
      </c>
      <c r="AV97">
        <f t="shared" si="54"/>
        <v>0</v>
      </c>
      <c r="AW97">
        <f t="shared" si="55"/>
        <v>0</v>
      </c>
      <c r="AX97">
        <f t="shared" si="56"/>
        <v>0</v>
      </c>
    </row>
    <row r="98" spans="1:50" ht="94.5" hidden="1" x14ac:dyDescent="0.25">
      <c r="A98" s="115">
        <v>97</v>
      </c>
      <c r="B98" s="62" t="s">
        <v>864</v>
      </c>
      <c r="C98" s="62" t="s">
        <v>872</v>
      </c>
      <c r="D98" s="62" t="s">
        <v>873</v>
      </c>
      <c r="E98" s="66">
        <v>1800000</v>
      </c>
      <c r="F98" s="67">
        <v>5</v>
      </c>
      <c r="G98" s="72">
        <v>0</v>
      </c>
      <c r="H98" s="72">
        <v>5</v>
      </c>
      <c r="I98" s="72">
        <v>2</v>
      </c>
      <c r="J98" s="72">
        <v>0</v>
      </c>
      <c r="K98" s="72">
        <v>1</v>
      </c>
      <c r="L98" s="72">
        <v>0</v>
      </c>
      <c r="M98" s="72">
        <v>1</v>
      </c>
      <c r="N98" s="72">
        <v>9</v>
      </c>
      <c r="O98" s="67">
        <v>10</v>
      </c>
      <c r="P98" s="67">
        <v>7</v>
      </c>
      <c r="Q98" s="72">
        <v>0</v>
      </c>
      <c r="R98" s="72">
        <v>2</v>
      </c>
      <c r="S98" s="72">
        <v>3</v>
      </c>
      <c r="T98" s="72">
        <v>0</v>
      </c>
      <c r="U98" s="67">
        <v>0</v>
      </c>
      <c r="V98" s="66">
        <v>900000</v>
      </c>
      <c r="W98" s="71">
        <f t="shared" si="29"/>
        <v>45</v>
      </c>
      <c r="X98">
        <f t="shared" si="32"/>
        <v>0</v>
      </c>
      <c r="Y98">
        <f t="shared" si="33"/>
        <v>0</v>
      </c>
      <c r="Z98">
        <f t="shared" si="34"/>
        <v>0</v>
      </c>
      <c r="AA98">
        <f t="shared" si="35"/>
        <v>0</v>
      </c>
      <c r="AB98">
        <f t="shared" si="36"/>
        <v>0</v>
      </c>
      <c r="AC98">
        <f t="shared" si="37"/>
        <v>0</v>
      </c>
      <c r="AD98">
        <f t="shared" si="38"/>
        <v>0</v>
      </c>
      <c r="AE98">
        <f t="shared" si="39"/>
        <v>0</v>
      </c>
      <c r="AF98">
        <f t="shared" si="40"/>
        <v>0</v>
      </c>
      <c r="AG98">
        <f t="shared" si="41"/>
        <v>0</v>
      </c>
      <c r="AH98">
        <f t="shared" si="42"/>
        <v>0</v>
      </c>
      <c r="AI98">
        <f t="shared" si="43"/>
        <v>0</v>
      </c>
      <c r="AJ98">
        <f t="shared" si="44"/>
        <v>0</v>
      </c>
      <c r="AK98">
        <f t="shared" si="45"/>
        <v>0</v>
      </c>
      <c r="AL98">
        <f t="shared" si="46"/>
        <v>1</v>
      </c>
      <c r="AM98">
        <f t="shared" si="47"/>
        <v>0</v>
      </c>
      <c r="AN98">
        <f t="shared" si="48"/>
        <v>0</v>
      </c>
      <c r="AO98">
        <f t="shared" si="49"/>
        <v>0</v>
      </c>
      <c r="AP98">
        <f t="shared" si="30"/>
        <v>0</v>
      </c>
      <c r="AQ98">
        <f t="shared" si="50"/>
        <v>0</v>
      </c>
      <c r="AR98">
        <f t="shared" si="51"/>
        <v>0</v>
      </c>
      <c r="AS98">
        <f t="shared" si="52"/>
        <v>0</v>
      </c>
      <c r="AT98">
        <f t="shared" si="53"/>
        <v>0</v>
      </c>
      <c r="AU98">
        <f t="shared" si="31"/>
        <v>0</v>
      </c>
      <c r="AV98">
        <f t="shared" si="54"/>
        <v>0</v>
      </c>
      <c r="AW98">
        <f t="shared" si="55"/>
        <v>0</v>
      </c>
      <c r="AX98">
        <f t="shared" si="56"/>
        <v>0</v>
      </c>
    </row>
    <row r="99" spans="1:50" ht="63" hidden="1" x14ac:dyDescent="0.25">
      <c r="A99" s="115">
        <v>98</v>
      </c>
      <c r="B99" s="61" t="s">
        <v>864</v>
      </c>
      <c r="C99" s="61" t="s">
        <v>711</v>
      </c>
      <c r="D99" s="61" t="s">
        <v>1236</v>
      </c>
      <c r="E99" s="67">
        <v>400000</v>
      </c>
      <c r="F99" s="67">
        <v>5</v>
      </c>
      <c r="G99" s="67">
        <v>0</v>
      </c>
      <c r="H99" s="67">
        <v>5</v>
      </c>
      <c r="I99" s="67">
        <v>1</v>
      </c>
      <c r="J99" s="67">
        <v>0</v>
      </c>
      <c r="K99" s="67">
        <v>2</v>
      </c>
      <c r="L99" s="67">
        <v>0</v>
      </c>
      <c r="M99" s="67">
        <v>1</v>
      </c>
      <c r="N99" s="67">
        <v>7</v>
      </c>
      <c r="O99" s="67">
        <v>10</v>
      </c>
      <c r="P99" s="67">
        <v>7</v>
      </c>
      <c r="Q99" s="67">
        <v>2</v>
      </c>
      <c r="R99" s="67">
        <v>2</v>
      </c>
      <c r="S99" s="67">
        <v>3</v>
      </c>
      <c r="T99" s="67">
        <v>0</v>
      </c>
      <c r="U99" s="67">
        <v>0</v>
      </c>
      <c r="V99" s="67">
        <v>200000</v>
      </c>
      <c r="W99" s="71">
        <f t="shared" si="29"/>
        <v>45</v>
      </c>
      <c r="X99">
        <f t="shared" si="32"/>
        <v>0</v>
      </c>
      <c r="Y99">
        <f t="shared" si="33"/>
        <v>0</v>
      </c>
      <c r="Z99">
        <f t="shared" si="34"/>
        <v>0</v>
      </c>
      <c r="AA99">
        <f t="shared" si="35"/>
        <v>0</v>
      </c>
      <c r="AB99">
        <f t="shared" si="36"/>
        <v>0</v>
      </c>
      <c r="AC99">
        <f t="shared" si="37"/>
        <v>0</v>
      </c>
      <c r="AD99">
        <f t="shared" si="38"/>
        <v>0</v>
      </c>
      <c r="AE99">
        <f t="shared" si="39"/>
        <v>0</v>
      </c>
      <c r="AF99">
        <f t="shared" si="40"/>
        <v>0</v>
      </c>
      <c r="AG99">
        <f t="shared" si="41"/>
        <v>0</v>
      </c>
      <c r="AH99">
        <f t="shared" si="42"/>
        <v>0</v>
      </c>
      <c r="AI99">
        <f t="shared" si="43"/>
        <v>0</v>
      </c>
      <c r="AJ99">
        <f t="shared" si="44"/>
        <v>0</v>
      </c>
      <c r="AK99">
        <f t="shared" si="45"/>
        <v>0</v>
      </c>
      <c r="AL99">
        <f t="shared" si="46"/>
        <v>1</v>
      </c>
      <c r="AM99">
        <f t="shared" si="47"/>
        <v>0</v>
      </c>
      <c r="AN99">
        <f t="shared" si="48"/>
        <v>0</v>
      </c>
      <c r="AO99">
        <f t="shared" si="49"/>
        <v>0</v>
      </c>
      <c r="AP99">
        <f t="shared" si="30"/>
        <v>0</v>
      </c>
      <c r="AQ99">
        <f t="shared" si="50"/>
        <v>0</v>
      </c>
      <c r="AR99">
        <f t="shared" si="51"/>
        <v>0</v>
      </c>
      <c r="AS99">
        <f t="shared" si="52"/>
        <v>0</v>
      </c>
      <c r="AT99">
        <f t="shared" si="53"/>
        <v>0</v>
      </c>
      <c r="AU99">
        <f t="shared" si="31"/>
        <v>0</v>
      </c>
      <c r="AV99">
        <f t="shared" si="54"/>
        <v>0</v>
      </c>
      <c r="AW99">
        <f t="shared" si="55"/>
        <v>0</v>
      </c>
      <c r="AX99">
        <f t="shared" si="56"/>
        <v>0</v>
      </c>
    </row>
    <row r="100" spans="1:50" ht="94.5" hidden="1" x14ac:dyDescent="0.25">
      <c r="A100" s="115">
        <v>99</v>
      </c>
      <c r="B100" s="61" t="s">
        <v>494</v>
      </c>
      <c r="C100" s="61" t="s">
        <v>23</v>
      </c>
      <c r="D100" s="61" t="s">
        <v>643</v>
      </c>
      <c r="E100" s="66">
        <v>692573</v>
      </c>
      <c r="F100" s="67">
        <v>10</v>
      </c>
      <c r="G100" s="67">
        <v>4</v>
      </c>
      <c r="H100" s="67">
        <v>1</v>
      </c>
      <c r="I100" s="67">
        <v>1</v>
      </c>
      <c r="J100" s="67">
        <v>0</v>
      </c>
      <c r="K100" s="67">
        <v>5</v>
      </c>
      <c r="L100" s="67">
        <v>0</v>
      </c>
      <c r="M100" s="67">
        <v>1</v>
      </c>
      <c r="N100" s="67">
        <v>10</v>
      </c>
      <c r="O100" s="67">
        <v>0</v>
      </c>
      <c r="P100" s="67">
        <v>5</v>
      </c>
      <c r="Q100" s="67">
        <v>2</v>
      </c>
      <c r="R100" s="67">
        <v>2</v>
      </c>
      <c r="S100" s="67">
        <v>3</v>
      </c>
      <c r="T100" s="67">
        <v>1</v>
      </c>
      <c r="U100" s="67">
        <v>0</v>
      </c>
      <c r="V100" s="66">
        <v>373851.96</v>
      </c>
      <c r="W100" s="71">
        <f t="shared" si="29"/>
        <v>45</v>
      </c>
      <c r="X100">
        <f t="shared" si="32"/>
        <v>0</v>
      </c>
      <c r="Y100">
        <f t="shared" si="33"/>
        <v>0</v>
      </c>
      <c r="Z100">
        <f t="shared" si="34"/>
        <v>0</v>
      </c>
      <c r="AA100">
        <f t="shared" si="35"/>
        <v>0</v>
      </c>
      <c r="AB100">
        <f t="shared" si="36"/>
        <v>0</v>
      </c>
      <c r="AC100">
        <f t="shared" si="37"/>
        <v>0</v>
      </c>
      <c r="AD100">
        <f t="shared" si="38"/>
        <v>0</v>
      </c>
      <c r="AE100">
        <f t="shared" si="39"/>
        <v>0</v>
      </c>
      <c r="AF100">
        <f t="shared" si="40"/>
        <v>0</v>
      </c>
      <c r="AG100">
        <f t="shared" si="41"/>
        <v>0</v>
      </c>
      <c r="AH100">
        <f t="shared" si="42"/>
        <v>0</v>
      </c>
      <c r="AI100">
        <f t="shared" si="43"/>
        <v>0</v>
      </c>
      <c r="AJ100">
        <f t="shared" si="44"/>
        <v>0</v>
      </c>
      <c r="AK100">
        <f t="shared" si="45"/>
        <v>0</v>
      </c>
      <c r="AL100">
        <f t="shared" si="46"/>
        <v>0</v>
      </c>
      <c r="AM100">
        <f t="shared" si="47"/>
        <v>0</v>
      </c>
      <c r="AN100">
        <f t="shared" si="48"/>
        <v>0</v>
      </c>
      <c r="AO100">
        <f t="shared" si="49"/>
        <v>0</v>
      </c>
      <c r="AP100">
        <f t="shared" si="30"/>
        <v>0</v>
      </c>
      <c r="AQ100">
        <f t="shared" si="50"/>
        <v>0</v>
      </c>
      <c r="AR100">
        <f t="shared" si="51"/>
        <v>0</v>
      </c>
      <c r="AS100">
        <f t="shared" si="52"/>
        <v>0</v>
      </c>
      <c r="AT100">
        <f t="shared" si="53"/>
        <v>0</v>
      </c>
      <c r="AU100">
        <f t="shared" si="31"/>
        <v>1</v>
      </c>
      <c r="AV100">
        <f t="shared" si="54"/>
        <v>0</v>
      </c>
      <c r="AW100">
        <f t="shared" si="55"/>
        <v>0</v>
      </c>
      <c r="AX100">
        <f t="shared" si="56"/>
        <v>0</v>
      </c>
    </row>
    <row r="101" spans="1:50" ht="47.25" hidden="1" x14ac:dyDescent="0.25">
      <c r="A101" s="115">
        <v>100</v>
      </c>
      <c r="B101" s="64" t="s">
        <v>302</v>
      </c>
      <c r="C101" s="64" t="s">
        <v>303</v>
      </c>
      <c r="D101" s="64" t="s">
        <v>304</v>
      </c>
      <c r="E101" s="66">
        <v>249000</v>
      </c>
      <c r="F101" s="67">
        <v>0</v>
      </c>
      <c r="G101" s="67">
        <v>0</v>
      </c>
      <c r="H101" s="67">
        <v>3</v>
      </c>
      <c r="I101" s="67">
        <v>4</v>
      </c>
      <c r="J101" s="67">
        <v>0</v>
      </c>
      <c r="K101" s="67">
        <v>3</v>
      </c>
      <c r="L101" s="67">
        <v>0</v>
      </c>
      <c r="M101" s="67">
        <v>7</v>
      </c>
      <c r="N101" s="67">
        <v>3</v>
      </c>
      <c r="O101" s="67">
        <v>10</v>
      </c>
      <c r="P101" s="67">
        <v>10</v>
      </c>
      <c r="Q101" s="67">
        <v>0</v>
      </c>
      <c r="R101" s="67">
        <v>2</v>
      </c>
      <c r="S101" s="67">
        <v>3</v>
      </c>
      <c r="T101" s="67">
        <v>0</v>
      </c>
      <c r="U101" s="67">
        <v>0</v>
      </c>
      <c r="V101" s="66">
        <v>149400</v>
      </c>
      <c r="W101" s="71">
        <f t="shared" si="29"/>
        <v>45</v>
      </c>
      <c r="X101">
        <f t="shared" si="32"/>
        <v>0</v>
      </c>
      <c r="Y101">
        <f t="shared" si="33"/>
        <v>0</v>
      </c>
      <c r="Z101">
        <f t="shared" si="34"/>
        <v>0</v>
      </c>
      <c r="AA101">
        <f t="shared" si="35"/>
        <v>0</v>
      </c>
      <c r="AB101">
        <f t="shared" si="36"/>
        <v>0</v>
      </c>
      <c r="AC101">
        <f t="shared" si="37"/>
        <v>0</v>
      </c>
      <c r="AD101">
        <f t="shared" si="38"/>
        <v>0</v>
      </c>
      <c r="AE101">
        <f t="shared" si="39"/>
        <v>0</v>
      </c>
      <c r="AF101">
        <f t="shared" si="40"/>
        <v>0</v>
      </c>
      <c r="AG101">
        <f t="shared" si="41"/>
        <v>0</v>
      </c>
      <c r="AH101">
        <f t="shared" si="42"/>
        <v>0</v>
      </c>
      <c r="AI101">
        <f t="shared" si="43"/>
        <v>1</v>
      </c>
      <c r="AJ101">
        <f t="shared" si="44"/>
        <v>0</v>
      </c>
      <c r="AK101">
        <f t="shared" si="45"/>
        <v>0</v>
      </c>
      <c r="AL101">
        <f t="shared" si="46"/>
        <v>0</v>
      </c>
      <c r="AM101">
        <f t="shared" si="47"/>
        <v>0</v>
      </c>
      <c r="AN101">
        <f t="shared" si="48"/>
        <v>0</v>
      </c>
      <c r="AO101">
        <f t="shared" si="49"/>
        <v>0</v>
      </c>
      <c r="AP101">
        <f t="shared" si="30"/>
        <v>0</v>
      </c>
      <c r="AQ101">
        <f t="shared" si="50"/>
        <v>0</v>
      </c>
      <c r="AR101">
        <f t="shared" si="51"/>
        <v>0</v>
      </c>
      <c r="AS101">
        <f t="shared" si="52"/>
        <v>0</v>
      </c>
      <c r="AT101">
        <f t="shared" si="53"/>
        <v>0</v>
      </c>
      <c r="AU101">
        <f t="shared" si="31"/>
        <v>0</v>
      </c>
      <c r="AV101">
        <f t="shared" si="54"/>
        <v>0</v>
      </c>
      <c r="AW101">
        <f t="shared" si="55"/>
        <v>0</v>
      </c>
      <c r="AX101">
        <f t="shared" si="56"/>
        <v>0</v>
      </c>
    </row>
    <row r="102" spans="1:50" ht="78.75" hidden="1" x14ac:dyDescent="0.25">
      <c r="A102" s="115">
        <v>101</v>
      </c>
      <c r="B102" s="61" t="s">
        <v>475</v>
      </c>
      <c r="C102" s="61" t="s">
        <v>478</v>
      </c>
      <c r="D102" s="61" t="s">
        <v>479</v>
      </c>
      <c r="E102" s="66">
        <v>952430</v>
      </c>
      <c r="F102" s="67">
        <v>10</v>
      </c>
      <c r="G102" s="67">
        <v>4</v>
      </c>
      <c r="H102" s="67">
        <v>3</v>
      </c>
      <c r="I102" s="67">
        <v>1</v>
      </c>
      <c r="J102" s="67">
        <v>0</v>
      </c>
      <c r="K102" s="67">
        <v>3</v>
      </c>
      <c r="L102" s="67">
        <v>0</v>
      </c>
      <c r="M102" s="67">
        <v>1</v>
      </c>
      <c r="N102" s="67">
        <v>5</v>
      </c>
      <c r="O102" s="67">
        <v>1</v>
      </c>
      <c r="P102" s="67">
        <v>10</v>
      </c>
      <c r="Q102" s="67">
        <v>2</v>
      </c>
      <c r="R102" s="67">
        <v>2</v>
      </c>
      <c r="S102" s="67">
        <v>3</v>
      </c>
      <c r="T102" s="67">
        <v>0</v>
      </c>
      <c r="U102" s="67">
        <v>0</v>
      </c>
      <c r="V102" s="66">
        <v>504283</v>
      </c>
      <c r="W102" s="71">
        <f t="shared" si="29"/>
        <v>45</v>
      </c>
      <c r="X102">
        <f t="shared" si="32"/>
        <v>0</v>
      </c>
      <c r="Y102">
        <f t="shared" si="33"/>
        <v>0</v>
      </c>
      <c r="Z102">
        <f t="shared" si="34"/>
        <v>0</v>
      </c>
      <c r="AA102">
        <f t="shared" si="35"/>
        <v>0</v>
      </c>
      <c r="AB102">
        <f t="shared" si="36"/>
        <v>0</v>
      </c>
      <c r="AC102">
        <f t="shared" si="37"/>
        <v>0</v>
      </c>
      <c r="AD102">
        <f t="shared" si="38"/>
        <v>0</v>
      </c>
      <c r="AE102">
        <f t="shared" si="39"/>
        <v>0</v>
      </c>
      <c r="AF102">
        <f t="shared" si="40"/>
        <v>0</v>
      </c>
      <c r="AG102">
        <f t="shared" si="41"/>
        <v>0</v>
      </c>
      <c r="AH102">
        <f t="shared" si="42"/>
        <v>0</v>
      </c>
      <c r="AI102">
        <f t="shared" si="43"/>
        <v>0</v>
      </c>
      <c r="AJ102">
        <f t="shared" si="44"/>
        <v>0</v>
      </c>
      <c r="AK102">
        <f t="shared" si="45"/>
        <v>0</v>
      </c>
      <c r="AL102">
        <f t="shared" si="46"/>
        <v>0</v>
      </c>
      <c r="AM102">
        <f t="shared" si="47"/>
        <v>0</v>
      </c>
      <c r="AN102">
        <f t="shared" si="48"/>
        <v>0</v>
      </c>
      <c r="AO102">
        <f t="shared" si="49"/>
        <v>0</v>
      </c>
      <c r="AP102">
        <f t="shared" si="30"/>
        <v>0</v>
      </c>
      <c r="AQ102">
        <f t="shared" si="50"/>
        <v>0</v>
      </c>
      <c r="AR102">
        <f t="shared" si="51"/>
        <v>0</v>
      </c>
      <c r="AS102">
        <f t="shared" si="52"/>
        <v>0</v>
      </c>
      <c r="AT102">
        <f t="shared" si="53"/>
        <v>0</v>
      </c>
      <c r="AU102">
        <f t="shared" si="31"/>
        <v>1</v>
      </c>
      <c r="AV102">
        <f t="shared" si="54"/>
        <v>0</v>
      </c>
      <c r="AW102">
        <f t="shared" si="55"/>
        <v>0</v>
      </c>
      <c r="AX102">
        <f t="shared" si="56"/>
        <v>0</v>
      </c>
    </row>
    <row r="103" spans="1:50" ht="78.75" hidden="1" x14ac:dyDescent="0.25">
      <c r="A103" s="115">
        <v>102</v>
      </c>
      <c r="B103" s="62" t="s">
        <v>854</v>
      </c>
      <c r="C103" s="62" t="s">
        <v>888</v>
      </c>
      <c r="D103" s="62" t="s">
        <v>889</v>
      </c>
      <c r="E103" s="66">
        <v>2167399</v>
      </c>
      <c r="F103" s="67">
        <v>10</v>
      </c>
      <c r="G103" s="72">
        <v>3</v>
      </c>
      <c r="H103" s="72">
        <v>3</v>
      </c>
      <c r="I103" s="72">
        <v>4</v>
      </c>
      <c r="J103" s="72">
        <v>0</v>
      </c>
      <c r="K103" s="72">
        <v>2</v>
      </c>
      <c r="L103" s="72">
        <v>0</v>
      </c>
      <c r="M103" s="72">
        <v>1</v>
      </c>
      <c r="N103" s="72">
        <v>10</v>
      </c>
      <c r="O103" s="67">
        <v>0</v>
      </c>
      <c r="P103" s="67">
        <v>7</v>
      </c>
      <c r="Q103" s="72">
        <v>0</v>
      </c>
      <c r="R103" s="72">
        <v>2</v>
      </c>
      <c r="S103" s="72">
        <v>3</v>
      </c>
      <c r="T103" s="72">
        <v>0</v>
      </c>
      <c r="U103" s="67">
        <v>0</v>
      </c>
      <c r="V103" s="66">
        <v>1480527.28</v>
      </c>
      <c r="W103" s="71">
        <f t="shared" si="29"/>
        <v>45</v>
      </c>
      <c r="X103">
        <f t="shared" si="32"/>
        <v>0</v>
      </c>
      <c r="Y103">
        <f t="shared" si="33"/>
        <v>0</v>
      </c>
      <c r="Z103">
        <f t="shared" si="34"/>
        <v>0</v>
      </c>
      <c r="AA103">
        <f t="shared" si="35"/>
        <v>0</v>
      </c>
      <c r="AB103">
        <f t="shared" si="36"/>
        <v>0</v>
      </c>
      <c r="AC103">
        <f t="shared" si="37"/>
        <v>0</v>
      </c>
      <c r="AD103">
        <f t="shared" si="38"/>
        <v>0</v>
      </c>
      <c r="AE103">
        <f t="shared" si="39"/>
        <v>0</v>
      </c>
      <c r="AF103">
        <f t="shared" si="40"/>
        <v>0</v>
      </c>
      <c r="AG103">
        <f t="shared" si="41"/>
        <v>0</v>
      </c>
      <c r="AH103">
        <f t="shared" si="42"/>
        <v>0</v>
      </c>
      <c r="AI103">
        <f t="shared" si="43"/>
        <v>0</v>
      </c>
      <c r="AJ103">
        <f t="shared" si="44"/>
        <v>0</v>
      </c>
      <c r="AK103">
        <f t="shared" si="45"/>
        <v>0</v>
      </c>
      <c r="AL103">
        <f t="shared" si="46"/>
        <v>1</v>
      </c>
      <c r="AM103">
        <f t="shared" si="47"/>
        <v>0</v>
      </c>
      <c r="AN103">
        <f t="shared" si="48"/>
        <v>0</v>
      </c>
      <c r="AO103">
        <f t="shared" si="49"/>
        <v>0</v>
      </c>
      <c r="AP103">
        <f t="shared" si="30"/>
        <v>0</v>
      </c>
      <c r="AQ103">
        <f t="shared" si="50"/>
        <v>0</v>
      </c>
      <c r="AR103">
        <f t="shared" si="51"/>
        <v>0</v>
      </c>
      <c r="AS103">
        <f t="shared" si="52"/>
        <v>0</v>
      </c>
      <c r="AT103">
        <f t="shared" si="53"/>
        <v>0</v>
      </c>
      <c r="AU103">
        <f t="shared" si="31"/>
        <v>0</v>
      </c>
      <c r="AV103">
        <f t="shared" si="54"/>
        <v>0</v>
      </c>
      <c r="AW103">
        <f t="shared" si="55"/>
        <v>0</v>
      </c>
      <c r="AX103">
        <f t="shared" si="56"/>
        <v>0</v>
      </c>
    </row>
    <row r="104" spans="1:50" ht="63" hidden="1" x14ac:dyDescent="0.25">
      <c r="A104" s="115">
        <v>103</v>
      </c>
      <c r="B104" s="59" t="s">
        <v>268</v>
      </c>
      <c r="C104" s="59" t="s">
        <v>271</v>
      </c>
      <c r="D104" s="59" t="s">
        <v>1356</v>
      </c>
      <c r="E104" s="66">
        <v>223034</v>
      </c>
      <c r="F104" s="67">
        <v>5</v>
      </c>
      <c r="G104" s="72">
        <v>0</v>
      </c>
      <c r="H104" s="72">
        <v>5</v>
      </c>
      <c r="I104" s="72">
        <v>1</v>
      </c>
      <c r="J104" s="72">
        <v>0</v>
      </c>
      <c r="K104" s="72">
        <v>5</v>
      </c>
      <c r="L104" s="72">
        <v>0</v>
      </c>
      <c r="M104" s="72">
        <v>1</v>
      </c>
      <c r="N104" s="72">
        <v>10</v>
      </c>
      <c r="O104" s="67">
        <v>10</v>
      </c>
      <c r="P104" s="67">
        <v>0</v>
      </c>
      <c r="Q104" s="72">
        <v>2</v>
      </c>
      <c r="R104" s="72">
        <v>3</v>
      </c>
      <c r="S104" s="72">
        <v>3</v>
      </c>
      <c r="T104" s="72">
        <v>0</v>
      </c>
      <c r="U104" s="72">
        <v>0</v>
      </c>
      <c r="V104" s="77">
        <v>144972</v>
      </c>
      <c r="W104" s="71">
        <f t="shared" si="29"/>
        <v>45</v>
      </c>
      <c r="X104">
        <f t="shared" si="32"/>
        <v>0</v>
      </c>
      <c r="Y104">
        <f t="shared" si="33"/>
        <v>0</v>
      </c>
      <c r="Z104">
        <f t="shared" si="34"/>
        <v>0</v>
      </c>
      <c r="AA104">
        <f t="shared" si="35"/>
        <v>0</v>
      </c>
      <c r="AB104">
        <f t="shared" si="36"/>
        <v>0</v>
      </c>
      <c r="AC104">
        <f t="shared" si="37"/>
        <v>0</v>
      </c>
      <c r="AD104">
        <f t="shared" si="38"/>
        <v>0</v>
      </c>
      <c r="AE104">
        <f t="shared" si="39"/>
        <v>0</v>
      </c>
      <c r="AF104">
        <f t="shared" si="40"/>
        <v>0</v>
      </c>
      <c r="AG104">
        <f t="shared" si="41"/>
        <v>0</v>
      </c>
      <c r="AH104">
        <f t="shared" si="42"/>
        <v>0</v>
      </c>
      <c r="AI104">
        <f t="shared" si="43"/>
        <v>0</v>
      </c>
      <c r="AJ104">
        <f t="shared" si="44"/>
        <v>0</v>
      </c>
      <c r="AK104">
        <f t="shared" si="45"/>
        <v>0</v>
      </c>
      <c r="AL104">
        <f t="shared" si="46"/>
        <v>1</v>
      </c>
      <c r="AM104">
        <f t="shared" si="47"/>
        <v>0</v>
      </c>
      <c r="AN104">
        <f t="shared" si="48"/>
        <v>0</v>
      </c>
      <c r="AO104">
        <f t="shared" si="49"/>
        <v>0</v>
      </c>
      <c r="AP104">
        <f t="shared" si="30"/>
        <v>0</v>
      </c>
      <c r="AQ104">
        <f t="shared" si="50"/>
        <v>0</v>
      </c>
      <c r="AR104">
        <f t="shared" si="51"/>
        <v>0</v>
      </c>
      <c r="AS104">
        <f t="shared" si="52"/>
        <v>0</v>
      </c>
      <c r="AT104">
        <f t="shared" si="53"/>
        <v>0</v>
      </c>
      <c r="AU104">
        <f t="shared" si="31"/>
        <v>0</v>
      </c>
      <c r="AV104">
        <f t="shared" si="54"/>
        <v>0</v>
      </c>
      <c r="AW104">
        <f t="shared" si="55"/>
        <v>0</v>
      </c>
      <c r="AX104">
        <f t="shared" si="56"/>
        <v>0</v>
      </c>
    </row>
    <row r="105" spans="1:50" ht="63" hidden="1" x14ac:dyDescent="0.25">
      <c r="A105" s="115">
        <v>104</v>
      </c>
      <c r="B105" s="64" t="s">
        <v>424</v>
      </c>
      <c r="C105" s="64" t="s">
        <v>425</v>
      </c>
      <c r="D105" s="64" t="s">
        <v>426</v>
      </c>
      <c r="E105" s="66">
        <v>1749000</v>
      </c>
      <c r="F105" s="67">
        <v>0</v>
      </c>
      <c r="G105" s="67">
        <v>10</v>
      </c>
      <c r="H105" s="67">
        <v>3</v>
      </c>
      <c r="I105" s="67">
        <v>5</v>
      </c>
      <c r="J105" s="67">
        <v>0</v>
      </c>
      <c r="K105" s="67">
        <v>3</v>
      </c>
      <c r="L105" s="67">
        <v>0</v>
      </c>
      <c r="M105" s="67">
        <v>9</v>
      </c>
      <c r="N105" s="67">
        <v>1</v>
      </c>
      <c r="O105" s="67">
        <v>3</v>
      </c>
      <c r="P105" s="67">
        <v>3</v>
      </c>
      <c r="Q105" s="67">
        <v>0</v>
      </c>
      <c r="R105" s="67">
        <v>2</v>
      </c>
      <c r="S105" s="67">
        <v>3</v>
      </c>
      <c r="T105" s="67">
        <v>3</v>
      </c>
      <c r="U105" s="67">
        <v>0</v>
      </c>
      <c r="V105" s="66">
        <v>1294260</v>
      </c>
      <c r="W105" s="71">
        <f t="shared" si="29"/>
        <v>45</v>
      </c>
      <c r="X105">
        <f t="shared" si="32"/>
        <v>0</v>
      </c>
      <c r="Y105">
        <f t="shared" si="33"/>
        <v>0</v>
      </c>
      <c r="Z105">
        <f t="shared" si="34"/>
        <v>0</v>
      </c>
      <c r="AA105">
        <f t="shared" si="35"/>
        <v>0</v>
      </c>
      <c r="AB105">
        <f t="shared" si="36"/>
        <v>0</v>
      </c>
      <c r="AC105">
        <f t="shared" si="37"/>
        <v>0</v>
      </c>
      <c r="AD105">
        <f t="shared" si="38"/>
        <v>0</v>
      </c>
      <c r="AE105">
        <f t="shared" si="39"/>
        <v>0</v>
      </c>
      <c r="AF105">
        <f t="shared" si="40"/>
        <v>0</v>
      </c>
      <c r="AG105">
        <f t="shared" si="41"/>
        <v>0</v>
      </c>
      <c r="AH105">
        <f t="shared" si="42"/>
        <v>0</v>
      </c>
      <c r="AI105">
        <f t="shared" si="43"/>
        <v>0</v>
      </c>
      <c r="AJ105">
        <f t="shared" si="44"/>
        <v>0</v>
      </c>
      <c r="AK105">
        <f t="shared" si="45"/>
        <v>0</v>
      </c>
      <c r="AL105">
        <f t="shared" si="46"/>
        <v>0</v>
      </c>
      <c r="AM105">
        <f t="shared" si="47"/>
        <v>0</v>
      </c>
      <c r="AN105">
        <f t="shared" si="48"/>
        <v>0</v>
      </c>
      <c r="AO105">
        <f t="shared" si="49"/>
        <v>0</v>
      </c>
      <c r="AP105">
        <f t="shared" si="30"/>
        <v>0</v>
      </c>
      <c r="AQ105">
        <f t="shared" si="50"/>
        <v>0</v>
      </c>
      <c r="AR105">
        <f t="shared" si="51"/>
        <v>0</v>
      </c>
      <c r="AS105">
        <f t="shared" si="52"/>
        <v>1</v>
      </c>
      <c r="AT105">
        <f t="shared" si="53"/>
        <v>0</v>
      </c>
      <c r="AU105">
        <f t="shared" si="31"/>
        <v>0</v>
      </c>
      <c r="AV105">
        <f t="shared" si="54"/>
        <v>0</v>
      </c>
      <c r="AW105">
        <f t="shared" si="55"/>
        <v>0</v>
      </c>
      <c r="AX105">
        <f t="shared" si="56"/>
        <v>0</v>
      </c>
    </row>
    <row r="106" spans="1:50" ht="47.25" hidden="1" x14ac:dyDescent="0.25">
      <c r="A106" s="115">
        <v>105</v>
      </c>
      <c r="B106" s="64" t="s">
        <v>786</v>
      </c>
      <c r="C106" s="64" t="s">
        <v>806</v>
      </c>
      <c r="D106" s="64" t="s">
        <v>807</v>
      </c>
      <c r="E106" s="65">
        <v>499859</v>
      </c>
      <c r="F106" s="64">
        <v>10</v>
      </c>
      <c r="G106" s="64">
        <v>3</v>
      </c>
      <c r="H106" s="64">
        <v>1</v>
      </c>
      <c r="I106" s="64">
        <v>5</v>
      </c>
      <c r="J106" s="64">
        <v>2</v>
      </c>
      <c r="K106" s="64">
        <v>1</v>
      </c>
      <c r="L106" s="64">
        <v>0</v>
      </c>
      <c r="M106" s="64">
        <v>9</v>
      </c>
      <c r="N106" s="64">
        <v>1</v>
      </c>
      <c r="O106" s="64">
        <v>4</v>
      </c>
      <c r="P106" s="64">
        <v>4</v>
      </c>
      <c r="Q106" s="64">
        <v>2</v>
      </c>
      <c r="R106" s="64">
        <v>0</v>
      </c>
      <c r="S106" s="64">
        <v>0</v>
      </c>
      <c r="T106" s="64">
        <v>3</v>
      </c>
      <c r="U106" s="64">
        <v>0</v>
      </c>
      <c r="V106" s="65">
        <v>324908.34999999998</v>
      </c>
      <c r="W106" s="71">
        <f t="shared" si="29"/>
        <v>45</v>
      </c>
      <c r="X106">
        <f t="shared" si="32"/>
        <v>0</v>
      </c>
      <c r="Y106">
        <f t="shared" si="33"/>
        <v>0</v>
      </c>
      <c r="Z106">
        <f t="shared" si="34"/>
        <v>0</v>
      </c>
      <c r="AA106">
        <f t="shared" si="35"/>
        <v>0</v>
      </c>
      <c r="AB106">
        <f t="shared" si="36"/>
        <v>0</v>
      </c>
      <c r="AC106">
        <f t="shared" si="37"/>
        <v>0</v>
      </c>
      <c r="AD106">
        <f t="shared" si="38"/>
        <v>0</v>
      </c>
      <c r="AE106">
        <f t="shared" si="39"/>
        <v>0</v>
      </c>
      <c r="AF106">
        <f t="shared" si="40"/>
        <v>0</v>
      </c>
      <c r="AG106">
        <f t="shared" si="41"/>
        <v>0</v>
      </c>
      <c r="AH106">
        <f t="shared" si="42"/>
        <v>0</v>
      </c>
      <c r="AI106">
        <f t="shared" si="43"/>
        <v>0</v>
      </c>
      <c r="AJ106">
        <f t="shared" si="44"/>
        <v>0</v>
      </c>
      <c r="AK106">
        <f t="shared" si="45"/>
        <v>0</v>
      </c>
      <c r="AL106">
        <f t="shared" si="46"/>
        <v>0</v>
      </c>
      <c r="AM106">
        <f t="shared" si="47"/>
        <v>0</v>
      </c>
      <c r="AN106">
        <f t="shared" si="48"/>
        <v>1</v>
      </c>
      <c r="AO106">
        <f t="shared" si="49"/>
        <v>0</v>
      </c>
      <c r="AP106">
        <f t="shared" si="30"/>
        <v>0</v>
      </c>
      <c r="AQ106">
        <f t="shared" si="50"/>
        <v>0</v>
      </c>
      <c r="AR106">
        <f t="shared" si="51"/>
        <v>0</v>
      </c>
      <c r="AS106">
        <f t="shared" si="52"/>
        <v>0</v>
      </c>
      <c r="AT106">
        <f t="shared" si="53"/>
        <v>0</v>
      </c>
      <c r="AU106">
        <f t="shared" si="31"/>
        <v>0</v>
      </c>
      <c r="AV106">
        <f t="shared" si="54"/>
        <v>0</v>
      </c>
      <c r="AW106">
        <f t="shared" si="55"/>
        <v>0</v>
      </c>
      <c r="AX106">
        <f t="shared" si="56"/>
        <v>0</v>
      </c>
    </row>
    <row r="107" spans="1:50" ht="141.75" hidden="1" x14ac:dyDescent="0.25">
      <c r="A107" s="115">
        <v>106</v>
      </c>
      <c r="B107" s="64" t="s">
        <v>1556</v>
      </c>
      <c r="C107" s="64" t="s">
        <v>1565</v>
      </c>
      <c r="D107" s="64" t="s">
        <v>1564</v>
      </c>
      <c r="E107" s="67">
        <v>1713090</v>
      </c>
      <c r="F107" s="67">
        <v>5</v>
      </c>
      <c r="G107" s="67">
        <v>11</v>
      </c>
      <c r="H107" s="67">
        <v>3</v>
      </c>
      <c r="I107" s="67">
        <v>5</v>
      </c>
      <c r="J107" s="67">
        <v>0</v>
      </c>
      <c r="K107" s="79">
        <v>3</v>
      </c>
      <c r="L107" s="67">
        <v>0</v>
      </c>
      <c r="M107" s="67">
        <v>9</v>
      </c>
      <c r="N107" s="67">
        <v>1</v>
      </c>
      <c r="O107" s="67">
        <v>0</v>
      </c>
      <c r="P107" s="67">
        <v>0</v>
      </c>
      <c r="Q107" s="67">
        <v>0</v>
      </c>
      <c r="R107" s="67">
        <v>2</v>
      </c>
      <c r="S107" s="67">
        <v>3</v>
      </c>
      <c r="T107" s="67">
        <v>3</v>
      </c>
      <c r="U107" s="67">
        <v>0</v>
      </c>
      <c r="V107" s="67">
        <v>1370472</v>
      </c>
      <c r="W107" s="71">
        <f t="shared" si="29"/>
        <v>45</v>
      </c>
      <c r="X107">
        <f t="shared" si="32"/>
        <v>0</v>
      </c>
      <c r="Y107">
        <f t="shared" si="33"/>
        <v>0</v>
      </c>
      <c r="Z107">
        <f t="shared" si="34"/>
        <v>0</v>
      </c>
      <c r="AA107">
        <f t="shared" si="35"/>
        <v>0</v>
      </c>
      <c r="AB107">
        <f t="shared" si="36"/>
        <v>0</v>
      </c>
      <c r="AC107">
        <f t="shared" si="37"/>
        <v>0</v>
      </c>
      <c r="AD107">
        <f t="shared" si="38"/>
        <v>0</v>
      </c>
      <c r="AE107">
        <f t="shared" si="39"/>
        <v>0</v>
      </c>
      <c r="AF107">
        <f t="shared" si="40"/>
        <v>0</v>
      </c>
      <c r="AG107">
        <f t="shared" si="41"/>
        <v>0</v>
      </c>
      <c r="AH107">
        <f t="shared" si="42"/>
        <v>0</v>
      </c>
      <c r="AI107">
        <f t="shared" si="43"/>
        <v>0</v>
      </c>
      <c r="AJ107">
        <f t="shared" si="44"/>
        <v>0</v>
      </c>
      <c r="AK107">
        <f t="shared" si="45"/>
        <v>0</v>
      </c>
      <c r="AL107">
        <f t="shared" si="46"/>
        <v>1</v>
      </c>
      <c r="AM107">
        <f t="shared" si="47"/>
        <v>0</v>
      </c>
      <c r="AN107">
        <f t="shared" si="48"/>
        <v>0</v>
      </c>
      <c r="AO107">
        <f t="shared" si="49"/>
        <v>0</v>
      </c>
      <c r="AP107">
        <f t="shared" si="30"/>
        <v>0</v>
      </c>
      <c r="AQ107">
        <f t="shared" si="50"/>
        <v>0</v>
      </c>
      <c r="AR107">
        <f t="shared" si="51"/>
        <v>0</v>
      </c>
      <c r="AS107">
        <f t="shared" si="52"/>
        <v>0</v>
      </c>
      <c r="AT107">
        <f t="shared" si="53"/>
        <v>0</v>
      </c>
      <c r="AU107">
        <f t="shared" si="31"/>
        <v>0</v>
      </c>
      <c r="AV107">
        <f t="shared" si="54"/>
        <v>0</v>
      </c>
      <c r="AW107">
        <f t="shared" si="55"/>
        <v>0</v>
      </c>
      <c r="AX107">
        <f t="shared" si="56"/>
        <v>0</v>
      </c>
    </row>
    <row r="108" spans="1:50" ht="110.25" hidden="1" x14ac:dyDescent="0.25">
      <c r="A108" s="115">
        <v>107</v>
      </c>
      <c r="B108" s="64" t="s">
        <v>323</v>
      </c>
      <c r="C108" s="64" t="s">
        <v>324</v>
      </c>
      <c r="D108" s="64">
        <v>156650</v>
      </c>
      <c r="E108" s="66">
        <v>6</v>
      </c>
      <c r="F108" s="67">
        <v>7</v>
      </c>
      <c r="G108" s="67">
        <v>5</v>
      </c>
      <c r="H108" s="67">
        <v>5</v>
      </c>
      <c r="I108" s="67">
        <v>0</v>
      </c>
      <c r="J108" s="67">
        <v>1</v>
      </c>
      <c r="K108" s="67">
        <v>0</v>
      </c>
      <c r="L108" s="67">
        <v>10</v>
      </c>
      <c r="M108" s="67">
        <v>1</v>
      </c>
      <c r="N108" s="67">
        <v>0</v>
      </c>
      <c r="O108" s="67">
        <v>0</v>
      </c>
      <c r="P108" s="67">
        <v>0</v>
      </c>
      <c r="Q108" s="67">
        <v>2</v>
      </c>
      <c r="R108" s="67">
        <v>2</v>
      </c>
      <c r="S108" s="67">
        <v>3</v>
      </c>
      <c r="T108" s="67">
        <v>3</v>
      </c>
      <c r="U108" s="67">
        <v>5</v>
      </c>
      <c r="V108" s="66">
        <v>121320</v>
      </c>
      <c r="W108" s="71">
        <f t="shared" si="29"/>
        <v>44</v>
      </c>
      <c r="X108">
        <f t="shared" si="32"/>
        <v>0</v>
      </c>
      <c r="Y108">
        <f t="shared" si="33"/>
        <v>0</v>
      </c>
      <c r="Z108">
        <f t="shared" si="34"/>
        <v>0</v>
      </c>
      <c r="AA108">
        <f t="shared" si="35"/>
        <v>1</v>
      </c>
      <c r="AB108">
        <f t="shared" si="36"/>
        <v>0</v>
      </c>
      <c r="AC108">
        <f t="shared" si="37"/>
        <v>0</v>
      </c>
      <c r="AD108">
        <f t="shared" si="38"/>
        <v>0</v>
      </c>
      <c r="AE108">
        <f t="shared" si="39"/>
        <v>0</v>
      </c>
      <c r="AF108">
        <f t="shared" si="40"/>
        <v>0</v>
      </c>
      <c r="AG108">
        <f t="shared" si="41"/>
        <v>0</v>
      </c>
      <c r="AH108">
        <f t="shared" si="42"/>
        <v>0</v>
      </c>
      <c r="AI108">
        <f t="shared" si="43"/>
        <v>0</v>
      </c>
      <c r="AJ108">
        <f t="shared" si="44"/>
        <v>0</v>
      </c>
      <c r="AK108">
        <f t="shared" si="45"/>
        <v>0</v>
      </c>
      <c r="AL108">
        <f t="shared" si="46"/>
        <v>0</v>
      </c>
      <c r="AM108">
        <f t="shared" si="47"/>
        <v>0</v>
      </c>
      <c r="AN108">
        <f t="shared" si="48"/>
        <v>0</v>
      </c>
      <c r="AO108">
        <f t="shared" si="49"/>
        <v>0</v>
      </c>
      <c r="AP108">
        <f t="shared" si="30"/>
        <v>0</v>
      </c>
      <c r="AQ108">
        <f t="shared" si="50"/>
        <v>0</v>
      </c>
      <c r="AR108">
        <f t="shared" si="51"/>
        <v>0</v>
      </c>
      <c r="AS108">
        <f t="shared" si="52"/>
        <v>0</v>
      </c>
      <c r="AT108">
        <f t="shared" si="53"/>
        <v>0</v>
      </c>
      <c r="AU108">
        <f t="shared" si="31"/>
        <v>0</v>
      </c>
      <c r="AV108">
        <f t="shared" si="54"/>
        <v>0</v>
      </c>
      <c r="AW108">
        <f t="shared" si="55"/>
        <v>0</v>
      </c>
      <c r="AX108">
        <f t="shared" si="56"/>
        <v>0</v>
      </c>
    </row>
    <row r="109" spans="1:50" ht="157.5" hidden="1" x14ac:dyDescent="0.25">
      <c r="A109" s="115">
        <v>108</v>
      </c>
      <c r="B109" s="59" t="s">
        <v>133</v>
      </c>
      <c r="C109" s="59" t="s">
        <v>135</v>
      </c>
      <c r="D109" s="59" t="s">
        <v>136</v>
      </c>
      <c r="E109" s="66">
        <v>80800</v>
      </c>
      <c r="F109" s="67">
        <v>0</v>
      </c>
      <c r="G109" s="72">
        <v>3</v>
      </c>
      <c r="H109" s="72">
        <v>3</v>
      </c>
      <c r="I109" s="72">
        <v>3</v>
      </c>
      <c r="J109" s="72">
        <v>0</v>
      </c>
      <c r="K109" s="72">
        <v>5</v>
      </c>
      <c r="L109" s="72">
        <v>0</v>
      </c>
      <c r="M109" s="72">
        <v>10</v>
      </c>
      <c r="N109" s="72">
        <v>1</v>
      </c>
      <c r="O109" s="67">
        <v>6</v>
      </c>
      <c r="P109" s="67">
        <v>5</v>
      </c>
      <c r="Q109" s="72">
        <v>0</v>
      </c>
      <c r="R109" s="72">
        <v>2</v>
      </c>
      <c r="S109" s="72">
        <v>3</v>
      </c>
      <c r="T109" s="72">
        <v>3</v>
      </c>
      <c r="U109" s="72">
        <v>0</v>
      </c>
      <c r="V109" s="66">
        <v>56000</v>
      </c>
      <c r="W109" s="71">
        <f t="shared" si="29"/>
        <v>44</v>
      </c>
      <c r="X109">
        <f t="shared" si="32"/>
        <v>0</v>
      </c>
      <c r="Y109">
        <f t="shared" si="33"/>
        <v>0</v>
      </c>
      <c r="Z109">
        <f t="shared" si="34"/>
        <v>0</v>
      </c>
      <c r="AA109">
        <f t="shared" si="35"/>
        <v>0</v>
      </c>
      <c r="AB109">
        <f t="shared" si="36"/>
        <v>0</v>
      </c>
      <c r="AC109">
        <f t="shared" si="37"/>
        <v>0</v>
      </c>
      <c r="AD109">
        <f t="shared" si="38"/>
        <v>0</v>
      </c>
      <c r="AE109">
        <f t="shared" si="39"/>
        <v>0</v>
      </c>
      <c r="AF109">
        <f t="shared" si="40"/>
        <v>0</v>
      </c>
      <c r="AG109">
        <f t="shared" si="41"/>
        <v>0</v>
      </c>
      <c r="AH109">
        <f t="shared" si="42"/>
        <v>0</v>
      </c>
      <c r="AI109">
        <f t="shared" si="43"/>
        <v>0</v>
      </c>
      <c r="AJ109">
        <f t="shared" si="44"/>
        <v>1</v>
      </c>
      <c r="AK109">
        <f t="shared" si="45"/>
        <v>0</v>
      </c>
      <c r="AL109">
        <f t="shared" si="46"/>
        <v>0</v>
      </c>
      <c r="AM109">
        <f t="shared" si="47"/>
        <v>0</v>
      </c>
      <c r="AN109">
        <f t="shared" si="48"/>
        <v>0</v>
      </c>
      <c r="AO109">
        <f t="shared" si="49"/>
        <v>0</v>
      </c>
      <c r="AP109">
        <f t="shared" si="30"/>
        <v>0</v>
      </c>
      <c r="AQ109">
        <f t="shared" si="50"/>
        <v>0</v>
      </c>
      <c r="AR109">
        <f t="shared" si="51"/>
        <v>0</v>
      </c>
      <c r="AS109">
        <f t="shared" si="52"/>
        <v>0</v>
      </c>
      <c r="AT109">
        <f t="shared" si="53"/>
        <v>0</v>
      </c>
      <c r="AU109">
        <f t="shared" si="31"/>
        <v>0</v>
      </c>
      <c r="AV109">
        <f t="shared" si="54"/>
        <v>0</v>
      </c>
      <c r="AW109">
        <f t="shared" si="55"/>
        <v>0</v>
      </c>
      <c r="AX109">
        <f t="shared" si="56"/>
        <v>0</v>
      </c>
    </row>
    <row r="110" spans="1:50" ht="94.5" hidden="1" x14ac:dyDescent="0.25">
      <c r="A110" s="115">
        <v>109</v>
      </c>
      <c r="B110" s="61" t="s">
        <v>1072</v>
      </c>
      <c r="C110" s="64" t="s">
        <v>23</v>
      </c>
      <c r="D110" s="61" t="s">
        <v>1073</v>
      </c>
      <c r="E110" s="66">
        <v>518509.17</v>
      </c>
      <c r="F110" s="67">
        <v>4</v>
      </c>
      <c r="G110" s="67">
        <v>0</v>
      </c>
      <c r="H110" s="67">
        <v>5</v>
      </c>
      <c r="I110" s="67">
        <v>1</v>
      </c>
      <c r="J110" s="67">
        <v>0</v>
      </c>
      <c r="K110" s="67">
        <v>4</v>
      </c>
      <c r="L110" s="67">
        <v>0</v>
      </c>
      <c r="M110" s="67">
        <v>1</v>
      </c>
      <c r="N110" s="67">
        <v>10</v>
      </c>
      <c r="O110" s="67">
        <v>10</v>
      </c>
      <c r="P110" s="67">
        <v>4</v>
      </c>
      <c r="Q110" s="67">
        <v>0</v>
      </c>
      <c r="R110" s="67">
        <v>2</v>
      </c>
      <c r="S110" s="67">
        <v>3</v>
      </c>
      <c r="T110" s="67">
        <v>0</v>
      </c>
      <c r="U110" s="67">
        <v>0</v>
      </c>
      <c r="V110" s="66">
        <v>316290.63</v>
      </c>
      <c r="W110" s="71">
        <f t="shared" si="29"/>
        <v>44</v>
      </c>
      <c r="X110">
        <f t="shared" si="32"/>
        <v>0</v>
      </c>
      <c r="Y110">
        <f t="shared" si="33"/>
        <v>0</v>
      </c>
      <c r="Z110">
        <f t="shared" si="34"/>
        <v>1</v>
      </c>
      <c r="AA110">
        <f t="shared" si="35"/>
        <v>0</v>
      </c>
      <c r="AB110">
        <f t="shared" si="36"/>
        <v>0</v>
      </c>
      <c r="AC110">
        <f t="shared" si="37"/>
        <v>0</v>
      </c>
      <c r="AD110">
        <f t="shared" si="38"/>
        <v>0</v>
      </c>
      <c r="AE110">
        <f t="shared" si="39"/>
        <v>0</v>
      </c>
      <c r="AF110">
        <f t="shared" si="40"/>
        <v>0</v>
      </c>
      <c r="AG110">
        <f t="shared" si="41"/>
        <v>0</v>
      </c>
      <c r="AH110">
        <f t="shared" si="42"/>
        <v>0</v>
      </c>
      <c r="AI110">
        <f t="shared" si="43"/>
        <v>0</v>
      </c>
      <c r="AJ110">
        <f t="shared" si="44"/>
        <v>0</v>
      </c>
      <c r="AK110">
        <f t="shared" si="45"/>
        <v>0</v>
      </c>
      <c r="AL110">
        <f t="shared" si="46"/>
        <v>0</v>
      </c>
      <c r="AM110">
        <f t="shared" si="47"/>
        <v>0</v>
      </c>
      <c r="AN110">
        <f t="shared" si="48"/>
        <v>0</v>
      </c>
      <c r="AO110">
        <f t="shared" si="49"/>
        <v>0</v>
      </c>
      <c r="AP110">
        <f t="shared" si="30"/>
        <v>0</v>
      </c>
      <c r="AQ110">
        <f t="shared" si="50"/>
        <v>0</v>
      </c>
      <c r="AR110">
        <f t="shared" si="51"/>
        <v>0</v>
      </c>
      <c r="AS110">
        <f t="shared" si="52"/>
        <v>0</v>
      </c>
      <c r="AT110">
        <f t="shared" si="53"/>
        <v>0</v>
      </c>
      <c r="AU110">
        <f t="shared" si="31"/>
        <v>0</v>
      </c>
      <c r="AV110">
        <f t="shared" si="54"/>
        <v>0</v>
      </c>
      <c r="AW110">
        <f t="shared" si="55"/>
        <v>0</v>
      </c>
      <c r="AX110">
        <f t="shared" si="56"/>
        <v>0</v>
      </c>
    </row>
    <row r="111" spans="1:50" ht="63" hidden="1" x14ac:dyDescent="0.25">
      <c r="A111" s="115">
        <v>110</v>
      </c>
      <c r="B111" s="64" t="s">
        <v>1016</v>
      </c>
      <c r="C111" s="64" t="s">
        <v>431</v>
      </c>
      <c r="D111" s="64" t="s">
        <v>1458</v>
      </c>
      <c r="E111" s="66">
        <v>49829</v>
      </c>
      <c r="F111" s="67">
        <v>4</v>
      </c>
      <c r="G111" s="67">
        <v>11</v>
      </c>
      <c r="H111" s="67">
        <v>1</v>
      </c>
      <c r="I111" s="67">
        <v>1</v>
      </c>
      <c r="J111" s="67">
        <v>0</v>
      </c>
      <c r="K111" s="67">
        <v>2</v>
      </c>
      <c r="L111" s="67">
        <v>0</v>
      </c>
      <c r="M111" s="67">
        <v>7</v>
      </c>
      <c r="N111" s="67">
        <v>10</v>
      </c>
      <c r="O111" s="67">
        <v>0</v>
      </c>
      <c r="P111" s="67">
        <v>0</v>
      </c>
      <c r="Q111" s="67">
        <v>0</v>
      </c>
      <c r="R111" s="67">
        <v>2</v>
      </c>
      <c r="S111" s="67">
        <v>3</v>
      </c>
      <c r="T111" s="67">
        <v>3</v>
      </c>
      <c r="U111" s="67">
        <v>0</v>
      </c>
      <c r="V111" s="66">
        <v>38867</v>
      </c>
      <c r="W111" s="71">
        <f t="shared" si="29"/>
        <v>44</v>
      </c>
      <c r="X111">
        <f t="shared" si="32"/>
        <v>0</v>
      </c>
      <c r="Y111">
        <f t="shared" si="33"/>
        <v>0</v>
      </c>
      <c r="Z111">
        <f t="shared" si="34"/>
        <v>0</v>
      </c>
      <c r="AA111">
        <f t="shared" si="35"/>
        <v>0</v>
      </c>
      <c r="AB111">
        <f t="shared" si="36"/>
        <v>0</v>
      </c>
      <c r="AC111">
        <f t="shared" si="37"/>
        <v>0</v>
      </c>
      <c r="AD111">
        <f t="shared" si="38"/>
        <v>0</v>
      </c>
      <c r="AE111">
        <f t="shared" si="39"/>
        <v>0</v>
      </c>
      <c r="AF111">
        <f t="shared" si="40"/>
        <v>0</v>
      </c>
      <c r="AG111">
        <f t="shared" si="41"/>
        <v>0</v>
      </c>
      <c r="AH111">
        <f t="shared" si="42"/>
        <v>0</v>
      </c>
      <c r="AI111">
        <f t="shared" si="43"/>
        <v>0</v>
      </c>
      <c r="AJ111">
        <f t="shared" si="44"/>
        <v>0</v>
      </c>
      <c r="AK111">
        <f t="shared" si="45"/>
        <v>0</v>
      </c>
      <c r="AL111">
        <f t="shared" si="46"/>
        <v>0</v>
      </c>
      <c r="AM111">
        <f t="shared" si="47"/>
        <v>0</v>
      </c>
      <c r="AN111">
        <f t="shared" si="48"/>
        <v>0</v>
      </c>
      <c r="AO111">
        <f t="shared" si="49"/>
        <v>0</v>
      </c>
      <c r="AP111">
        <f t="shared" si="30"/>
        <v>1</v>
      </c>
      <c r="AQ111">
        <f t="shared" si="50"/>
        <v>0</v>
      </c>
      <c r="AR111">
        <f t="shared" si="51"/>
        <v>0</v>
      </c>
      <c r="AS111">
        <f t="shared" si="52"/>
        <v>0</v>
      </c>
      <c r="AT111">
        <f t="shared" si="53"/>
        <v>0</v>
      </c>
      <c r="AU111">
        <f t="shared" si="31"/>
        <v>0</v>
      </c>
      <c r="AV111">
        <f t="shared" si="54"/>
        <v>0</v>
      </c>
      <c r="AW111">
        <f t="shared" si="55"/>
        <v>0</v>
      </c>
      <c r="AX111">
        <f t="shared" si="56"/>
        <v>0</v>
      </c>
    </row>
    <row r="112" spans="1:50" ht="94.5" hidden="1" x14ac:dyDescent="0.25">
      <c r="A112" s="115">
        <v>111</v>
      </c>
      <c r="B112" s="64" t="s">
        <v>991</v>
      </c>
      <c r="C112" s="64" t="s">
        <v>471</v>
      </c>
      <c r="D112" s="64" t="s">
        <v>992</v>
      </c>
      <c r="E112" s="65">
        <v>1000147</v>
      </c>
      <c r="F112" s="64">
        <v>10</v>
      </c>
      <c r="G112" s="64">
        <v>4</v>
      </c>
      <c r="H112" s="64">
        <v>1</v>
      </c>
      <c r="I112" s="64">
        <v>3</v>
      </c>
      <c r="J112" s="64">
        <v>0</v>
      </c>
      <c r="K112" s="64">
        <v>3</v>
      </c>
      <c r="L112" s="64">
        <v>0</v>
      </c>
      <c r="M112" s="64">
        <v>4</v>
      </c>
      <c r="N112" s="64">
        <v>7</v>
      </c>
      <c r="O112" s="64">
        <v>2</v>
      </c>
      <c r="P112" s="64">
        <v>2</v>
      </c>
      <c r="Q112" s="64">
        <v>2</v>
      </c>
      <c r="R112" s="64">
        <v>2</v>
      </c>
      <c r="S112" s="64">
        <v>3</v>
      </c>
      <c r="T112" s="64">
        <v>1</v>
      </c>
      <c r="U112" s="64">
        <v>0</v>
      </c>
      <c r="V112" s="65">
        <v>710104.37</v>
      </c>
      <c r="W112" s="71">
        <f t="shared" si="29"/>
        <v>44</v>
      </c>
      <c r="X112">
        <f t="shared" si="32"/>
        <v>0</v>
      </c>
      <c r="Y112">
        <f t="shared" si="33"/>
        <v>0</v>
      </c>
      <c r="Z112">
        <f t="shared" si="34"/>
        <v>0</v>
      </c>
      <c r="AA112">
        <f t="shared" si="35"/>
        <v>0</v>
      </c>
      <c r="AB112">
        <f t="shared" si="36"/>
        <v>0</v>
      </c>
      <c r="AC112">
        <f t="shared" si="37"/>
        <v>0</v>
      </c>
      <c r="AD112">
        <f t="shared" si="38"/>
        <v>0</v>
      </c>
      <c r="AE112">
        <f t="shared" si="39"/>
        <v>0</v>
      </c>
      <c r="AF112">
        <f t="shared" si="40"/>
        <v>0</v>
      </c>
      <c r="AG112">
        <f t="shared" si="41"/>
        <v>0</v>
      </c>
      <c r="AH112">
        <f t="shared" si="42"/>
        <v>0</v>
      </c>
      <c r="AI112">
        <f t="shared" si="43"/>
        <v>0</v>
      </c>
      <c r="AJ112">
        <f t="shared" si="44"/>
        <v>0</v>
      </c>
      <c r="AK112">
        <f t="shared" si="45"/>
        <v>0</v>
      </c>
      <c r="AL112">
        <f t="shared" si="46"/>
        <v>0</v>
      </c>
      <c r="AM112">
        <f t="shared" si="47"/>
        <v>0</v>
      </c>
      <c r="AN112">
        <f t="shared" si="48"/>
        <v>0</v>
      </c>
      <c r="AO112">
        <f t="shared" si="49"/>
        <v>0</v>
      </c>
      <c r="AP112">
        <f t="shared" si="30"/>
        <v>0</v>
      </c>
      <c r="AQ112">
        <f t="shared" si="50"/>
        <v>0</v>
      </c>
      <c r="AR112">
        <f t="shared" si="51"/>
        <v>0</v>
      </c>
      <c r="AS112">
        <f t="shared" si="52"/>
        <v>0</v>
      </c>
      <c r="AT112">
        <f t="shared" si="53"/>
        <v>0</v>
      </c>
      <c r="AU112">
        <f t="shared" si="31"/>
        <v>1</v>
      </c>
      <c r="AV112">
        <f t="shared" si="54"/>
        <v>0</v>
      </c>
      <c r="AW112">
        <f t="shared" si="55"/>
        <v>0</v>
      </c>
      <c r="AX112">
        <f t="shared" si="56"/>
        <v>0</v>
      </c>
    </row>
    <row r="113" spans="1:50" ht="110.25" hidden="1" x14ac:dyDescent="0.25">
      <c r="A113" s="115">
        <v>112</v>
      </c>
      <c r="B113" s="64" t="s">
        <v>1425</v>
      </c>
      <c r="C113" s="64" t="s">
        <v>982</v>
      </c>
      <c r="D113" s="64" t="s">
        <v>1426</v>
      </c>
      <c r="E113" s="66">
        <v>330000</v>
      </c>
      <c r="F113" s="67">
        <v>10</v>
      </c>
      <c r="G113" s="67">
        <v>3</v>
      </c>
      <c r="H113" s="67">
        <v>3</v>
      </c>
      <c r="I113" s="67">
        <v>4</v>
      </c>
      <c r="J113" s="67">
        <v>0</v>
      </c>
      <c r="K113" s="67">
        <v>2</v>
      </c>
      <c r="L113" s="67">
        <v>0</v>
      </c>
      <c r="M113" s="67">
        <v>9</v>
      </c>
      <c r="N113" s="67">
        <v>1</v>
      </c>
      <c r="O113" s="67">
        <v>4</v>
      </c>
      <c r="P113" s="67">
        <v>0</v>
      </c>
      <c r="Q113" s="67">
        <v>0</v>
      </c>
      <c r="R113" s="67">
        <v>2</v>
      </c>
      <c r="S113" s="67">
        <v>3</v>
      </c>
      <c r="T113" s="67">
        <v>3</v>
      </c>
      <c r="U113" s="67">
        <v>0</v>
      </c>
      <c r="V113" s="66">
        <v>234500</v>
      </c>
      <c r="W113" s="71">
        <f t="shared" si="29"/>
        <v>44</v>
      </c>
      <c r="X113">
        <f t="shared" si="32"/>
        <v>0</v>
      </c>
      <c r="Y113">
        <f t="shared" si="33"/>
        <v>0</v>
      </c>
      <c r="Z113">
        <f t="shared" si="34"/>
        <v>0</v>
      </c>
      <c r="AA113">
        <f t="shared" si="35"/>
        <v>0</v>
      </c>
      <c r="AB113">
        <f t="shared" si="36"/>
        <v>0</v>
      </c>
      <c r="AC113">
        <f t="shared" si="37"/>
        <v>0</v>
      </c>
      <c r="AD113">
        <f t="shared" si="38"/>
        <v>0</v>
      </c>
      <c r="AE113">
        <f t="shared" si="39"/>
        <v>0</v>
      </c>
      <c r="AF113">
        <f t="shared" si="40"/>
        <v>0</v>
      </c>
      <c r="AG113">
        <f t="shared" si="41"/>
        <v>0</v>
      </c>
      <c r="AH113">
        <f t="shared" si="42"/>
        <v>0</v>
      </c>
      <c r="AI113">
        <f t="shared" si="43"/>
        <v>0</v>
      </c>
      <c r="AJ113">
        <f t="shared" si="44"/>
        <v>0</v>
      </c>
      <c r="AK113">
        <f t="shared" si="45"/>
        <v>0</v>
      </c>
      <c r="AL113">
        <f t="shared" si="46"/>
        <v>0</v>
      </c>
      <c r="AM113">
        <f t="shared" si="47"/>
        <v>0</v>
      </c>
      <c r="AN113">
        <f t="shared" si="48"/>
        <v>0</v>
      </c>
      <c r="AO113">
        <f t="shared" si="49"/>
        <v>0</v>
      </c>
      <c r="AP113">
        <f t="shared" si="30"/>
        <v>0</v>
      </c>
      <c r="AQ113">
        <f t="shared" si="50"/>
        <v>0</v>
      </c>
      <c r="AR113">
        <f t="shared" si="51"/>
        <v>0</v>
      </c>
      <c r="AS113">
        <f t="shared" si="52"/>
        <v>0</v>
      </c>
      <c r="AT113">
        <f t="shared" si="53"/>
        <v>0</v>
      </c>
      <c r="AU113">
        <f t="shared" si="31"/>
        <v>0</v>
      </c>
      <c r="AV113">
        <f t="shared" si="54"/>
        <v>1</v>
      </c>
      <c r="AW113">
        <f t="shared" si="55"/>
        <v>0</v>
      </c>
      <c r="AX113">
        <f t="shared" si="56"/>
        <v>0</v>
      </c>
    </row>
    <row r="114" spans="1:50" ht="63" hidden="1" x14ac:dyDescent="0.25">
      <c r="A114" s="115">
        <v>113</v>
      </c>
      <c r="B114" s="59" t="s">
        <v>824</v>
      </c>
      <c r="C114" s="59" t="s">
        <v>249</v>
      </c>
      <c r="D114" s="59" t="s">
        <v>1346</v>
      </c>
      <c r="E114" s="65">
        <v>458356</v>
      </c>
      <c r="F114" s="64">
        <v>5</v>
      </c>
      <c r="G114" s="59">
        <v>0</v>
      </c>
      <c r="H114" s="59">
        <v>5</v>
      </c>
      <c r="I114" s="59">
        <v>1</v>
      </c>
      <c r="J114" s="59">
        <v>0</v>
      </c>
      <c r="K114" s="59">
        <v>2</v>
      </c>
      <c r="L114" s="59">
        <v>0</v>
      </c>
      <c r="M114" s="59">
        <v>1</v>
      </c>
      <c r="N114" s="59">
        <v>10</v>
      </c>
      <c r="O114" s="64">
        <v>10</v>
      </c>
      <c r="P114" s="64">
        <v>0</v>
      </c>
      <c r="Q114" s="59">
        <v>2</v>
      </c>
      <c r="R114" s="59">
        <v>3</v>
      </c>
      <c r="S114" s="59">
        <v>3</v>
      </c>
      <c r="T114" s="59">
        <v>2</v>
      </c>
      <c r="U114" s="59">
        <v>0</v>
      </c>
      <c r="V114" s="74">
        <v>229178</v>
      </c>
      <c r="W114" s="71">
        <f t="shared" si="29"/>
        <v>44</v>
      </c>
      <c r="X114">
        <f t="shared" si="32"/>
        <v>0</v>
      </c>
      <c r="Y114">
        <f t="shared" si="33"/>
        <v>0</v>
      </c>
      <c r="Z114">
        <f t="shared" si="34"/>
        <v>0</v>
      </c>
      <c r="AA114">
        <f t="shared" si="35"/>
        <v>0</v>
      </c>
      <c r="AB114">
        <f t="shared" si="36"/>
        <v>0</v>
      </c>
      <c r="AC114">
        <f t="shared" si="37"/>
        <v>0</v>
      </c>
      <c r="AD114">
        <f t="shared" si="38"/>
        <v>0</v>
      </c>
      <c r="AE114">
        <f t="shared" si="39"/>
        <v>0</v>
      </c>
      <c r="AF114">
        <f t="shared" si="40"/>
        <v>0</v>
      </c>
      <c r="AG114">
        <f t="shared" si="41"/>
        <v>0</v>
      </c>
      <c r="AH114">
        <f t="shared" si="42"/>
        <v>0</v>
      </c>
      <c r="AI114">
        <f t="shared" si="43"/>
        <v>0</v>
      </c>
      <c r="AJ114">
        <f t="shared" si="44"/>
        <v>0</v>
      </c>
      <c r="AK114">
        <f t="shared" si="45"/>
        <v>0</v>
      </c>
      <c r="AL114">
        <f t="shared" si="46"/>
        <v>1</v>
      </c>
      <c r="AM114">
        <f t="shared" si="47"/>
        <v>0</v>
      </c>
      <c r="AN114">
        <f t="shared" si="48"/>
        <v>0</v>
      </c>
      <c r="AO114">
        <f t="shared" si="49"/>
        <v>0</v>
      </c>
      <c r="AP114">
        <f t="shared" si="30"/>
        <v>0</v>
      </c>
      <c r="AQ114">
        <f t="shared" si="50"/>
        <v>0</v>
      </c>
      <c r="AR114">
        <f t="shared" si="51"/>
        <v>0</v>
      </c>
      <c r="AS114">
        <f t="shared" si="52"/>
        <v>0</v>
      </c>
      <c r="AT114">
        <f t="shared" si="53"/>
        <v>0</v>
      </c>
      <c r="AU114">
        <f t="shared" si="31"/>
        <v>0</v>
      </c>
      <c r="AV114">
        <f t="shared" si="54"/>
        <v>0</v>
      </c>
      <c r="AW114">
        <f t="shared" si="55"/>
        <v>0</v>
      </c>
      <c r="AX114">
        <f t="shared" si="56"/>
        <v>0</v>
      </c>
    </row>
    <row r="115" spans="1:50" ht="78.75" hidden="1" x14ac:dyDescent="0.25">
      <c r="A115" s="115">
        <v>114</v>
      </c>
      <c r="B115" s="62" t="s">
        <v>835</v>
      </c>
      <c r="C115" s="62" t="s">
        <v>848</v>
      </c>
      <c r="D115" s="62" t="s">
        <v>847</v>
      </c>
      <c r="E115" s="66">
        <v>1295291</v>
      </c>
      <c r="F115" s="67">
        <v>5</v>
      </c>
      <c r="G115" s="72">
        <v>0</v>
      </c>
      <c r="H115" s="72">
        <v>5</v>
      </c>
      <c r="I115" s="72">
        <v>2</v>
      </c>
      <c r="J115" s="72">
        <v>0</v>
      </c>
      <c r="K115" s="72">
        <v>5</v>
      </c>
      <c r="L115" s="72">
        <v>0</v>
      </c>
      <c r="M115" s="72">
        <v>1</v>
      </c>
      <c r="N115" s="72">
        <v>6</v>
      </c>
      <c r="O115" s="67">
        <v>10</v>
      </c>
      <c r="P115" s="67">
        <v>5</v>
      </c>
      <c r="Q115" s="72">
        <v>0</v>
      </c>
      <c r="R115" s="72">
        <v>2</v>
      </c>
      <c r="S115" s="72">
        <v>3</v>
      </c>
      <c r="T115" s="72">
        <v>0</v>
      </c>
      <c r="U115" s="67">
        <v>0</v>
      </c>
      <c r="V115" s="66">
        <v>764221</v>
      </c>
      <c r="W115" s="71">
        <f t="shared" si="29"/>
        <v>44</v>
      </c>
      <c r="X115">
        <f t="shared" si="32"/>
        <v>0</v>
      </c>
      <c r="Y115">
        <f t="shared" si="33"/>
        <v>0</v>
      </c>
      <c r="Z115">
        <f t="shared" si="34"/>
        <v>0</v>
      </c>
      <c r="AA115">
        <f t="shared" si="35"/>
        <v>0</v>
      </c>
      <c r="AB115">
        <f t="shared" si="36"/>
        <v>0</v>
      </c>
      <c r="AC115">
        <f t="shared" si="37"/>
        <v>0</v>
      </c>
      <c r="AD115">
        <f t="shared" si="38"/>
        <v>0</v>
      </c>
      <c r="AE115">
        <f t="shared" si="39"/>
        <v>0</v>
      </c>
      <c r="AF115">
        <f t="shared" si="40"/>
        <v>0</v>
      </c>
      <c r="AG115">
        <f t="shared" si="41"/>
        <v>0</v>
      </c>
      <c r="AH115">
        <f t="shared" si="42"/>
        <v>0</v>
      </c>
      <c r="AI115">
        <f t="shared" si="43"/>
        <v>0</v>
      </c>
      <c r="AJ115">
        <f t="shared" si="44"/>
        <v>0</v>
      </c>
      <c r="AK115">
        <f t="shared" si="45"/>
        <v>0</v>
      </c>
      <c r="AL115">
        <f t="shared" si="46"/>
        <v>1</v>
      </c>
      <c r="AM115">
        <f t="shared" si="47"/>
        <v>0</v>
      </c>
      <c r="AN115">
        <f t="shared" si="48"/>
        <v>0</v>
      </c>
      <c r="AO115">
        <f t="shared" si="49"/>
        <v>0</v>
      </c>
      <c r="AP115">
        <f t="shared" si="30"/>
        <v>0</v>
      </c>
      <c r="AQ115">
        <f t="shared" si="50"/>
        <v>0</v>
      </c>
      <c r="AR115">
        <f t="shared" si="51"/>
        <v>0</v>
      </c>
      <c r="AS115">
        <f t="shared" si="52"/>
        <v>0</v>
      </c>
      <c r="AT115">
        <f t="shared" si="53"/>
        <v>0</v>
      </c>
      <c r="AU115">
        <f t="shared" si="31"/>
        <v>0</v>
      </c>
      <c r="AV115">
        <f t="shared" si="54"/>
        <v>0</v>
      </c>
      <c r="AW115">
        <f t="shared" si="55"/>
        <v>0</v>
      </c>
      <c r="AX115">
        <f t="shared" si="56"/>
        <v>0</v>
      </c>
    </row>
    <row r="116" spans="1:50" ht="63" hidden="1" x14ac:dyDescent="0.25">
      <c r="A116" s="115">
        <v>115</v>
      </c>
      <c r="B116" s="64" t="s">
        <v>1159</v>
      </c>
      <c r="C116" s="64" t="s">
        <v>1160</v>
      </c>
      <c r="D116" s="64" t="s">
        <v>1161</v>
      </c>
      <c r="E116" s="67">
        <v>800000</v>
      </c>
      <c r="F116" s="67">
        <v>10</v>
      </c>
      <c r="G116" s="67">
        <v>0</v>
      </c>
      <c r="H116" s="67">
        <v>5</v>
      </c>
      <c r="I116" s="67">
        <v>1</v>
      </c>
      <c r="J116" s="67">
        <v>0</v>
      </c>
      <c r="K116" s="67">
        <v>1</v>
      </c>
      <c r="L116" s="67">
        <v>0</v>
      </c>
      <c r="M116" s="67">
        <v>1</v>
      </c>
      <c r="N116" s="67">
        <v>10</v>
      </c>
      <c r="O116" s="67">
        <v>0</v>
      </c>
      <c r="P116" s="67">
        <v>10</v>
      </c>
      <c r="Q116" s="67">
        <v>0</v>
      </c>
      <c r="R116" s="67">
        <v>2</v>
      </c>
      <c r="S116" s="67">
        <v>3</v>
      </c>
      <c r="T116" s="67">
        <v>0</v>
      </c>
      <c r="U116" s="67">
        <v>1</v>
      </c>
      <c r="V116" s="67">
        <v>120000</v>
      </c>
      <c r="W116" s="71">
        <f t="shared" si="29"/>
        <v>44</v>
      </c>
      <c r="X116">
        <f t="shared" si="32"/>
        <v>0</v>
      </c>
      <c r="Y116">
        <f t="shared" si="33"/>
        <v>0</v>
      </c>
      <c r="Z116">
        <f t="shared" si="34"/>
        <v>0</v>
      </c>
      <c r="AA116">
        <f t="shared" si="35"/>
        <v>0</v>
      </c>
      <c r="AB116">
        <f t="shared" si="36"/>
        <v>0</v>
      </c>
      <c r="AC116">
        <f t="shared" si="37"/>
        <v>0</v>
      </c>
      <c r="AD116">
        <f t="shared" si="38"/>
        <v>0</v>
      </c>
      <c r="AE116">
        <f t="shared" si="39"/>
        <v>0</v>
      </c>
      <c r="AF116">
        <f t="shared" si="40"/>
        <v>0</v>
      </c>
      <c r="AG116">
        <f t="shared" si="41"/>
        <v>0</v>
      </c>
      <c r="AH116">
        <f t="shared" si="42"/>
        <v>0</v>
      </c>
      <c r="AI116">
        <f t="shared" si="43"/>
        <v>0</v>
      </c>
      <c r="AJ116">
        <f t="shared" si="44"/>
        <v>0</v>
      </c>
      <c r="AK116">
        <f t="shared" si="45"/>
        <v>0</v>
      </c>
      <c r="AL116">
        <f t="shared" si="46"/>
        <v>0</v>
      </c>
      <c r="AM116">
        <f t="shared" si="47"/>
        <v>0</v>
      </c>
      <c r="AN116">
        <f t="shared" si="48"/>
        <v>0</v>
      </c>
      <c r="AO116">
        <f t="shared" si="49"/>
        <v>0</v>
      </c>
      <c r="AP116">
        <f t="shared" si="30"/>
        <v>0</v>
      </c>
      <c r="AQ116">
        <f t="shared" si="50"/>
        <v>0</v>
      </c>
      <c r="AR116">
        <f t="shared" si="51"/>
        <v>0</v>
      </c>
      <c r="AS116">
        <f t="shared" si="52"/>
        <v>1</v>
      </c>
      <c r="AT116">
        <f t="shared" si="53"/>
        <v>0</v>
      </c>
      <c r="AU116">
        <f t="shared" si="31"/>
        <v>0</v>
      </c>
      <c r="AV116">
        <f t="shared" si="54"/>
        <v>0</v>
      </c>
      <c r="AW116">
        <f t="shared" si="55"/>
        <v>0</v>
      </c>
      <c r="AX116">
        <f t="shared" si="56"/>
        <v>0</v>
      </c>
    </row>
    <row r="117" spans="1:50" ht="94.5" hidden="1" x14ac:dyDescent="0.25">
      <c r="A117" s="115">
        <v>116</v>
      </c>
      <c r="B117" s="64" t="s">
        <v>1544</v>
      </c>
      <c r="C117" s="64" t="s">
        <v>1548</v>
      </c>
      <c r="D117" s="64" t="s">
        <v>1549</v>
      </c>
      <c r="E117" s="67">
        <v>757568.83</v>
      </c>
      <c r="F117" s="67">
        <v>5</v>
      </c>
      <c r="G117" s="67">
        <v>0</v>
      </c>
      <c r="H117" s="67">
        <v>5</v>
      </c>
      <c r="I117" s="67">
        <v>2</v>
      </c>
      <c r="J117" s="67">
        <v>0</v>
      </c>
      <c r="K117" s="79">
        <v>4</v>
      </c>
      <c r="L117" s="67">
        <v>0</v>
      </c>
      <c r="M117" s="67">
        <v>1</v>
      </c>
      <c r="N117" s="67">
        <v>4</v>
      </c>
      <c r="O117" s="67">
        <v>10</v>
      </c>
      <c r="P117" s="67">
        <v>3</v>
      </c>
      <c r="Q117" s="67">
        <v>2</v>
      </c>
      <c r="R117" s="67">
        <v>2</v>
      </c>
      <c r="S117" s="67">
        <v>3</v>
      </c>
      <c r="T117" s="67">
        <v>3</v>
      </c>
      <c r="U117" s="67">
        <v>0</v>
      </c>
      <c r="V117" s="67">
        <v>454541.32</v>
      </c>
      <c r="W117" s="71">
        <f t="shared" si="29"/>
        <v>44</v>
      </c>
      <c r="X117">
        <f t="shared" si="32"/>
        <v>0</v>
      </c>
      <c r="Y117">
        <f t="shared" si="33"/>
        <v>0</v>
      </c>
      <c r="Z117">
        <f t="shared" si="34"/>
        <v>0</v>
      </c>
      <c r="AA117">
        <f t="shared" si="35"/>
        <v>0</v>
      </c>
      <c r="AB117">
        <f t="shared" si="36"/>
        <v>0</v>
      </c>
      <c r="AC117">
        <f t="shared" si="37"/>
        <v>0</v>
      </c>
      <c r="AD117">
        <f t="shared" si="38"/>
        <v>0</v>
      </c>
      <c r="AE117">
        <f t="shared" si="39"/>
        <v>0</v>
      </c>
      <c r="AF117">
        <f t="shared" si="40"/>
        <v>0</v>
      </c>
      <c r="AG117">
        <f t="shared" si="41"/>
        <v>0</v>
      </c>
      <c r="AH117">
        <f t="shared" si="42"/>
        <v>0</v>
      </c>
      <c r="AI117">
        <f t="shared" si="43"/>
        <v>0</v>
      </c>
      <c r="AJ117">
        <f t="shared" si="44"/>
        <v>0</v>
      </c>
      <c r="AK117">
        <f t="shared" si="45"/>
        <v>0</v>
      </c>
      <c r="AL117">
        <f t="shared" si="46"/>
        <v>1</v>
      </c>
      <c r="AM117">
        <f t="shared" si="47"/>
        <v>0</v>
      </c>
      <c r="AN117">
        <f t="shared" si="48"/>
        <v>0</v>
      </c>
      <c r="AO117">
        <f t="shared" si="49"/>
        <v>0</v>
      </c>
      <c r="AP117">
        <f t="shared" si="30"/>
        <v>0</v>
      </c>
      <c r="AQ117">
        <f t="shared" si="50"/>
        <v>0</v>
      </c>
      <c r="AR117">
        <f t="shared" si="51"/>
        <v>0</v>
      </c>
      <c r="AS117">
        <f t="shared" si="52"/>
        <v>0</v>
      </c>
      <c r="AT117">
        <f t="shared" si="53"/>
        <v>0</v>
      </c>
      <c r="AU117">
        <f t="shared" si="31"/>
        <v>0</v>
      </c>
      <c r="AV117">
        <f t="shared" si="54"/>
        <v>0</v>
      </c>
      <c r="AW117">
        <f t="shared" si="55"/>
        <v>0</v>
      </c>
      <c r="AX117">
        <f t="shared" si="56"/>
        <v>0</v>
      </c>
    </row>
    <row r="118" spans="1:50" ht="78.75" hidden="1" x14ac:dyDescent="0.25">
      <c r="A118" s="115">
        <v>117</v>
      </c>
      <c r="B118" s="64" t="s">
        <v>1430</v>
      </c>
      <c r="C118" s="64" t="s">
        <v>973</v>
      </c>
      <c r="D118" s="64" t="s">
        <v>1432</v>
      </c>
      <c r="E118" s="66">
        <v>593486.57999999996</v>
      </c>
      <c r="F118" s="67">
        <v>10</v>
      </c>
      <c r="G118" s="67">
        <v>0</v>
      </c>
      <c r="H118" s="67">
        <v>5</v>
      </c>
      <c r="I118" s="67">
        <v>1</v>
      </c>
      <c r="J118" s="67">
        <v>0</v>
      </c>
      <c r="K118" s="67">
        <v>1</v>
      </c>
      <c r="L118" s="67">
        <v>0</v>
      </c>
      <c r="M118" s="67">
        <v>1</v>
      </c>
      <c r="N118" s="67">
        <v>8</v>
      </c>
      <c r="O118" s="67">
        <v>0</v>
      </c>
      <c r="P118" s="67">
        <v>10</v>
      </c>
      <c r="Q118" s="67">
        <v>2</v>
      </c>
      <c r="R118" s="67">
        <v>2</v>
      </c>
      <c r="S118" s="67">
        <v>3</v>
      </c>
      <c r="T118" s="67">
        <v>0</v>
      </c>
      <c r="U118" s="67">
        <v>0</v>
      </c>
      <c r="V118" s="66">
        <v>296743.3</v>
      </c>
      <c r="W118" s="71">
        <f t="shared" ref="W118:W181" si="57">SUM(F118:U118)</f>
        <v>43</v>
      </c>
      <c r="X118">
        <f t="shared" si="32"/>
        <v>0</v>
      </c>
      <c r="Y118">
        <f t="shared" si="33"/>
        <v>0</v>
      </c>
      <c r="Z118">
        <f t="shared" si="34"/>
        <v>0</v>
      </c>
      <c r="AA118">
        <f t="shared" si="35"/>
        <v>0</v>
      </c>
      <c r="AB118">
        <f t="shared" si="36"/>
        <v>0</v>
      </c>
      <c r="AC118">
        <f t="shared" si="37"/>
        <v>0</v>
      </c>
      <c r="AD118">
        <f t="shared" si="38"/>
        <v>0</v>
      </c>
      <c r="AE118">
        <f t="shared" si="39"/>
        <v>0</v>
      </c>
      <c r="AF118">
        <f t="shared" si="40"/>
        <v>0</v>
      </c>
      <c r="AG118">
        <f t="shared" si="41"/>
        <v>0</v>
      </c>
      <c r="AH118">
        <f t="shared" si="42"/>
        <v>0</v>
      </c>
      <c r="AI118">
        <f t="shared" si="43"/>
        <v>0</v>
      </c>
      <c r="AJ118">
        <f t="shared" si="44"/>
        <v>0</v>
      </c>
      <c r="AK118">
        <f t="shared" si="45"/>
        <v>0</v>
      </c>
      <c r="AL118">
        <f t="shared" si="46"/>
        <v>0</v>
      </c>
      <c r="AM118">
        <f t="shared" si="47"/>
        <v>0</v>
      </c>
      <c r="AN118">
        <f t="shared" si="48"/>
        <v>0</v>
      </c>
      <c r="AO118">
        <f t="shared" si="49"/>
        <v>0</v>
      </c>
      <c r="AP118">
        <f t="shared" si="30"/>
        <v>0</v>
      </c>
      <c r="AQ118">
        <f t="shared" si="50"/>
        <v>0</v>
      </c>
      <c r="AR118">
        <f t="shared" si="51"/>
        <v>0</v>
      </c>
      <c r="AS118">
        <f t="shared" si="52"/>
        <v>0</v>
      </c>
      <c r="AT118">
        <f t="shared" si="53"/>
        <v>0</v>
      </c>
      <c r="AU118">
        <f t="shared" si="31"/>
        <v>0</v>
      </c>
      <c r="AV118">
        <f t="shared" si="54"/>
        <v>1</v>
      </c>
      <c r="AW118">
        <f t="shared" si="55"/>
        <v>0</v>
      </c>
      <c r="AX118">
        <f t="shared" si="56"/>
        <v>0</v>
      </c>
    </row>
    <row r="119" spans="1:50" ht="78.75" hidden="1" x14ac:dyDescent="0.25">
      <c r="A119" s="115">
        <v>118</v>
      </c>
      <c r="B119" s="62" t="s">
        <v>201</v>
      </c>
      <c r="C119" s="62" t="s">
        <v>83</v>
      </c>
      <c r="D119" s="62" t="s">
        <v>213</v>
      </c>
      <c r="E119" s="66">
        <v>260946</v>
      </c>
      <c r="F119" s="67">
        <v>10</v>
      </c>
      <c r="G119" s="72">
        <v>0</v>
      </c>
      <c r="H119" s="72">
        <v>5</v>
      </c>
      <c r="I119" s="72">
        <v>1</v>
      </c>
      <c r="J119" s="72">
        <v>0</v>
      </c>
      <c r="K119" s="72">
        <v>5</v>
      </c>
      <c r="L119" s="72">
        <v>0</v>
      </c>
      <c r="M119" s="72">
        <v>1</v>
      </c>
      <c r="N119" s="72">
        <v>6</v>
      </c>
      <c r="O119" s="67">
        <v>0</v>
      </c>
      <c r="P119" s="67">
        <v>10</v>
      </c>
      <c r="Q119" s="72">
        <v>0</v>
      </c>
      <c r="R119" s="72">
        <v>2</v>
      </c>
      <c r="S119" s="72">
        <v>3</v>
      </c>
      <c r="T119" s="72">
        <v>0</v>
      </c>
      <c r="U119" s="72">
        <v>0</v>
      </c>
      <c r="V119" s="66">
        <v>143520</v>
      </c>
      <c r="W119" s="71">
        <f t="shared" si="57"/>
        <v>43</v>
      </c>
      <c r="X119">
        <f t="shared" si="32"/>
        <v>0</v>
      </c>
      <c r="Y119">
        <f t="shared" si="33"/>
        <v>0</v>
      </c>
      <c r="Z119">
        <f t="shared" si="34"/>
        <v>0</v>
      </c>
      <c r="AA119">
        <f t="shared" si="35"/>
        <v>0</v>
      </c>
      <c r="AB119">
        <f t="shared" si="36"/>
        <v>0</v>
      </c>
      <c r="AC119">
        <f t="shared" si="37"/>
        <v>0</v>
      </c>
      <c r="AD119">
        <f t="shared" si="38"/>
        <v>0</v>
      </c>
      <c r="AE119">
        <f t="shared" si="39"/>
        <v>0</v>
      </c>
      <c r="AF119">
        <f t="shared" si="40"/>
        <v>0</v>
      </c>
      <c r="AG119">
        <f t="shared" si="41"/>
        <v>0</v>
      </c>
      <c r="AH119">
        <f t="shared" si="42"/>
        <v>0</v>
      </c>
      <c r="AI119">
        <f t="shared" si="43"/>
        <v>0</v>
      </c>
      <c r="AJ119">
        <f t="shared" si="44"/>
        <v>0</v>
      </c>
      <c r="AK119">
        <f t="shared" si="45"/>
        <v>0</v>
      </c>
      <c r="AL119">
        <f t="shared" si="46"/>
        <v>0</v>
      </c>
      <c r="AM119">
        <f t="shared" si="47"/>
        <v>0</v>
      </c>
      <c r="AN119">
        <f t="shared" si="48"/>
        <v>1</v>
      </c>
      <c r="AO119">
        <f t="shared" si="49"/>
        <v>0</v>
      </c>
      <c r="AP119">
        <f t="shared" si="30"/>
        <v>0</v>
      </c>
      <c r="AQ119">
        <f t="shared" si="50"/>
        <v>0</v>
      </c>
      <c r="AR119">
        <f t="shared" si="51"/>
        <v>0</v>
      </c>
      <c r="AS119">
        <f t="shared" si="52"/>
        <v>0</v>
      </c>
      <c r="AT119">
        <f t="shared" si="53"/>
        <v>0</v>
      </c>
      <c r="AU119">
        <f t="shared" si="31"/>
        <v>0</v>
      </c>
      <c r="AV119">
        <f t="shared" si="54"/>
        <v>0</v>
      </c>
      <c r="AW119">
        <f t="shared" si="55"/>
        <v>0</v>
      </c>
      <c r="AX119">
        <f t="shared" si="56"/>
        <v>0</v>
      </c>
    </row>
    <row r="120" spans="1:50" ht="63" hidden="1" x14ac:dyDescent="0.25">
      <c r="A120" s="115">
        <v>119</v>
      </c>
      <c r="B120" s="64" t="s">
        <v>1149</v>
      </c>
      <c r="C120" s="64" t="s">
        <v>1155</v>
      </c>
      <c r="D120" s="64" t="s">
        <v>1156</v>
      </c>
      <c r="E120" s="64">
        <v>390000</v>
      </c>
      <c r="F120" s="64">
        <v>0</v>
      </c>
      <c r="G120" s="64">
        <v>0</v>
      </c>
      <c r="H120" s="64">
        <v>5</v>
      </c>
      <c r="I120" s="64">
        <v>1</v>
      </c>
      <c r="J120" s="64">
        <v>0</v>
      </c>
      <c r="K120" s="64">
        <v>5</v>
      </c>
      <c r="L120" s="64">
        <v>0</v>
      </c>
      <c r="M120" s="64">
        <v>1</v>
      </c>
      <c r="N120" s="64">
        <v>10</v>
      </c>
      <c r="O120" s="64">
        <v>10</v>
      </c>
      <c r="P120" s="64">
        <v>6</v>
      </c>
      <c r="Q120" s="64">
        <v>0</v>
      </c>
      <c r="R120" s="64">
        <v>2</v>
      </c>
      <c r="S120" s="64">
        <v>3</v>
      </c>
      <c r="T120" s="64">
        <v>0</v>
      </c>
      <c r="U120" s="64">
        <v>0</v>
      </c>
      <c r="V120" s="64">
        <v>241800</v>
      </c>
      <c r="W120" s="71">
        <f t="shared" si="57"/>
        <v>43</v>
      </c>
      <c r="X120">
        <f t="shared" si="32"/>
        <v>0</v>
      </c>
      <c r="Y120">
        <f t="shared" si="33"/>
        <v>0</v>
      </c>
      <c r="Z120">
        <f t="shared" si="34"/>
        <v>0</v>
      </c>
      <c r="AA120">
        <f t="shared" si="35"/>
        <v>0</v>
      </c>
      <c r="AB120">
        <f t="shared" si="36"/>
        <v>0</v>
      </c>
      <c r="AC120">
        <f t="shared" si="37"/>
        <v>0</v>
      </c>
      <c r="AD120">
        <f t="shared" si="38"/>
        <v>0</v>
      </c>
      <c r="AE120">
        <f t="shared" si="39"/>
        <v>0</v>
      </c>
      <c r="AF120">
        <f t="shared" si="40"/>
        <v>0</v>
      </c>
      <c r="AG120">
        <f t="shared" si="41"/>
        <v>0</v>
      </c>
      <c r="AH120">
        <f t="shared" si="42"/>
        <v>0</v>
      </c>
      <c r="AI120">
        <f t="shared" si="43"/>
        <v>0</v>
      </c>
      <c r="AJ120">
        <f t="shared" si="44"/>
        <v>1</v>
      </c>
      <c r="AK120">
        <f t="shared" si="45"/>
        <v>0</v>
      </c>
      <c r="AL120">
        <f t="shared" si="46"/>
        <v>0</v>
      </c>
      <c r="AM120">
        <f t="shared" si="47"/>
        <v>0</v>
      </c>
      <c r="AN120">
        <f t="shared" si="48"/>
        <v>0</v>
      </c>
      <c r="AO120">
        <f t="shared" si="49"/>
        <v>0</v>
      </c>
      <c r="AP120">
        <f t="shared" si="30"/>
        <v>0</v>
      </c>
      <c r="AQ120">
        <f t="shared" si="50"/>
        <v>0</v>
      </c>
      <c r="AR120">
        <f t="shared" si="51"/>
        <v>0</v>
      </c>
      <c r="AS120">
        <f t="shared" si="52"/>
        <v>0</v>
      </c>
      <c r="AT120">
        <f t="shared" si="53"/>
        <v>0</v>
      </c>
      <c r="AU120">
        <f t="shared" si="31"/>
        <v>0</v>
      </c>
      <c r="AV120">
        <f t="shared" si="54"/>
        <v>0</v>
      </c>
      <c r="AW120">
        <f t="shared" si="55"/>
        <v>0</v>
      </c>
      <c r="AX120">
        <f t="shared" si="56"/>
        <v>0</v>
      </c>
    </row>
    <row r="121" spans="1:50" ht="78.75" hidden="1" x14ac:dyDescent="0.25">
      <c r="A121" s="115">
        <v>120</v>
      </c>
      <c r="B121" s="62" t="s">
        <v>835</v>
      </c>
      <c r="C121" s="62" t="s">
        <v>208</v>
      </c>
      <c r="D121" s="62" t="s">
        <v>837</v>
      </c>
      <c r="E121" s="66">
        <v>1155145</v>
      </c>
      <c r="F121" s="67">
        <v>5</v>
      </c>
      <c r="G121" s="72">
        <v>0</v>
      </c>
      <c r="H121" s="72">
        <v>5</v>
      </c>
      <c r="I121" s="72">
        <v>2</v>
      </c>
      <c r="J121" s="72">
        <v>0</v>
      </c>
      <c r="K121" s="72">
        <v>5</v>
      </c>
      <c r="L121" s="72">
        <v>0</v>
      </c>
      <c r="M121" s="72">
        <v>1</v>
      </c>
      <c r="N121" s="72">
        <v>10</v>
      </c>
      <c r="O121" s="67">
        <v>10</v>
      </c>
      <c r="P121" s="67">
        <v>0</v>
      </c>
      <c r="Q121" s="72">
        <v>0</v>
      </c>
      <c r="R121" s="72">
        <v>2</v>
      </c>
      <c r="S121" s="72">
        <v>3</v>
      </c>
      <c r="T121" s="72">
        <v>0</v>
      </c>
      <c r="U121" s="67">
        <v>0</v>
      </c>
      <c r="V121" s="66">
        <v>725387</v>
      </c>
      <c r="W121" s="71">
        <f t="shared" si="57"/>
        <v>43</v>
      </c>
      <c r="X121">
        <f t="shared" si="32"/>
        <v>0</v>
      </c>
      <c r="Y121">
        <f t="shared" si="33"/>
        <v>0</v>
      </c>
      <c r="Z121">
        <f t="shared" si="34"/>
        <v>0</v>
      </c>
      <c r="AA121">
        <f t="shared" si="35"/>
        <v>0</v>
      </c>
      <c r="AB121">
        <f t="shared" si="36"/>
        <v>0</v>
      </c>
      <c r="AC121">
        <f t="shared" si="37"/>
        <v>0</v>
      </c>
      <c r="AD121">
        <f t="shared" si="38"/>
        <v>0</v>
      </c>
      <c r="AE121">
        <f t="shared" si="39"/>
        <v>0</v>
      </c>
      <c r="AF121">
        <f t="shared" si="40"/>
        <v>0</v>
      </c>
      <c r="AG121">
        <f t="shared" si="41"/>
        <v>0</v>
      </c>
      <c r="AH121">
        <f t="shared" si="42"/>
        <v>0</v>
      </c>
      <c r="AI121">
        <f t="shared" si="43"/>
        <v>0</v>
      </c>
      <c r="AJ121">
        <f t="shared" si="44"/>
        <v>0</v>
      </c>
      <c r="AK121">
        <f t="shared" si="45"/>
        <v>0</v>
      </c>
      <c r="AL121">
        <f t="shared" si="46"/>
        <v>1</v>
      </c>
      <c r="AM121">
        <f t="shared" si="47"/>
        <v>0</v>
      </c>
      <c r="AN121">
        <f t="shared" si="48"/>
        <v>0</v>
      </c>
      <c r="AO121">
        <f t="shared" si="49"/>
        <v>0</v>
      </c>
      <c r="AP121">
        <f t="shared" si="30"/>
        <v>0</v>
      </c>
      <c r="AQ121">
        <f t="shared" si="50"/>
        <v>0</v>
      </c>
      <c r="AR121">
        <f t="shared" si="51"/>
        <v>0</v>
      </c>
      <c r="AS121">
        <f t="shared" si="52"/>
        <v>0</v>
      </c>
      <c r="AT121">
        <f t="shared" si="53"/>
        <v>0</v>
      </c>
      <c r="AU121">
        <f t="shared" si="31"/>
        <v>0</v>
      </c>
      <c r="AV121">
        <f t="shared" si="54"/>
        <v>0</v>
      </c>
      <c r="AW121">
        <f t="shared" si="55"/>
        <v>0</v>
      </c>
      <c r="AX121">
        <f t="shared" si="56"/>
        <v>0</v>
      </c>
    </row>
    <row r="122" spans="1:50" ht="78.75" hidden="1" x14ac:dyDescent="0.25">
      <c r="A122" s="115">
        <v>121</v>
      </c>
      <c r="B122" s="59" t="s">
        <v>1379</v>
      </c>
      <c r="C122" s="59" t="s">
        <v>1214</v>
      </c>
      <c r="D122" s="59" t="s">
        <v>1387</v>
      </c>
      <c r="E122" s="66">
        <v>165000</v>
      </c>
      <c r="F122" s="67">
        <v>0</v>
      </c>
      <c r="G122" s="72">
        <v>0</v>
      </c>
      <c r="H122" s="72">
        <v>3</v>
      </c>
      <c r="I122" s="72">
        <v>1</v>
      </c>
      <c r="J122" s="72">
        <v>0</v>
      </c>
      <c r="K122" s="72">
        <v>5</v>
      </c>
      <c r="L122" s="72">
        <v>0</v>
      </c>
      <c r="M122" s="72">
        <v>4</v>
      </c>
      <c r="N122" s="72">
        <v>10</v>
      </c>
      <c r="O122" s="67">
        <v>10</v>
      </c>
      <c r="P122" s="67">
        <v>3</v>
      </c>
      <c r="Q122" s="72">
        <v>2</v>
      </c>
      <c r="R122" s="72">
        <v>2</v>
      </c>
      <c r="S122" s="72">
        <v>3</v>
      </c>
      <c r="T122" s="72">
        <v>0</v>
      </c>
      <c r="U122" s="72">
        <v>0</v>
      </c>
      <c r="V122" s="77">
        <v>102300</v>
      </c>
      <c r="W122" s="71">
        <f t="shared" si="57"/>
        <v>43</v>
      </c>
      <c r="X122">
        <f t="shared" si="32"/>
        <v>0</v>
      </c>
      <c r="Y122">
        <f t="shared" si="33"/>
        <v>1</v>
      </c>
      <c r="Z122">
        <f t="shared" si="34"/>
        <v>0</v>
      </c>
      <c r="AA122">
        <f t="shared" si="35"/>
        <v>0</v>
      </c>
      <c r="AB122">
        <f t="shared" si="36"/>
        <v>0</v>
      </c>
      <c r="AC122">
        <f t="shared" si="37"/>
        <v>0</v>
      </c>
      <c r="AD122">
        <f t="shared" si="38"/>
        <v>0</v>
      </c>
      <c r="AE122">
        <f t="shared" si="39"/>
        <v>0</v>
      </c>
      <c r="AF122">
        <f t="shared" si="40"/>
        <v>0</v>
      </c>
      <c r="AG122">
        <f t="shared" si="41"/>
        <v>0</v>
      </c>
      <c r="AH122">
        <f t="shared" si="42"/>
        <v>0</v>
      </c>
      <c r="AI122">
        <f t="shared" si="43"/>
        <v>0</v>
      </c>
      <c r="AJ122">
        <f t="shared" si="44"/>
        <v>0</v>
      </c>
      <c r="AK122">
        <f t="shared" si="45"/>
        <v>0</v>
      </c>
      <c r="AL122">
        <f t="shared" si="46"/>
        <v>0</v>
      </c>
      <c r="AM122">
        <f t="shared" si="47"/>
        <v>0</v>
      </c>
      <c r="AN122">
        <f t="shared" si="48"/>
        <v>0</v>
      </c>
      <c r="AO122">
        <f t="shared" si="49"/>
        <v>0</v>
      </c>
      <c r="AP122">
        <f t="shared" si="30"/>
        <v>0</v>
      </c>
      <c r="AQ122">
        <f t="shared" si="50"/>
        <v>0</v>
      </c>
      <c r="AR122">
        <f t="shared" si="51"/>
        <v>0</v>
      </c>
      <c r="AS122">
        <f t="shared" si="52"/>
        <v>0</v>
      </c>
      <c r="AT122">
        <f t="shared" si="53"/>
        <v>0</v>
      </c>
      <c r="AU122">
        <f t="shared" si="31"/>
        <v>0</v>
      </c>
      <c r="AV122">
        <f t="shared" si="54"/>
        <v>0</v>
      </c>
      <c r="AW122">
        <f t="shared" si="55"/>
        <v>0</v>
      </c>
      <c r="AX122">
        <f t="shared" si="56"/>
        <v>0</v>
      </c>
    </row>
    <row r="123" spans="1:50" ht="47.25" hidden="1" x14ac:dyDescent="0.25">
      <c r="A123" s="115">
        <v>122</v>
      </c>
      <c r="B123" s="64" t="s">
        <v>427</v>
      </c>
      <c r="C123" s="64" t="s">
        <v>437</v>
      </c>
      <c r="D123" s="64" t="s">
        <v>438</v>
      </c>
      <c r="E123" s="66">
        <v>155046.5</v>
      </c>
      <c r="F123" s="67">
        <v>0</v>
      </c>
      <c r="G123" s="67">
        <v>3</v>
      </c>
      <c r="H123" s="67">
        <v>3</v>
      </c>
      <c r="I123" s="67">
        <v>1</v>
      </c>
      <c r="J123" s="67">
        <v>0</v>
      </c>
      <c r="K123" s="67">
        <v>5</v>
      </c>
      <c r="L123" s="67">
        <v>0</v>
      </c>
      <c r="M123" s="67">
        <v>6</v>
      </c>
      <c r="N123" s="67">
        <v>2</v>
      </c>
      <c r="O123" s="67">
        <v>10</v>
      </c>
      <c r="P123" s="67">
        <v>5</v>
      </c>
      <c r="Q123" s="67">
        <v>0</v>
      </c>
      <c r="R123" s="67">
        <v>2</v>
      </c>
      <c r="S123" s="67">
        <v>3</v>
      </c>
      <c r="T123" s="67">
        <v>3</v>
      </c>
      <c r="U123" s="67">
        <v>0</v>
      </c>
      <c r="V123" s="66">
        <v>100750</v>
      </c>
      <c r="W123" s="71">
        <f t="shared" si="57"/>
        <v>43</v>
      </c>
      <c r="X123">
        <f t="shared" si="32"/>
        <v>0</v>
      </c>
      <c r="Y123">
        <f t="shared" si="33"/>
        <v>0</v>
      </c>
      <c r="Z123">
        <f t="shared" si="34"/>
        <v>0</v>
      </c>
      <c r="AA123">
        <f t="shared" si="35"/>
        <v>0</v>
      </c>
      <c r="AB123">
        <f t="shared" si="36"/>
        <v>0</v>
      </c>
      <c r="AC123">
        <f t="shared" si="37"/>
        <v>1</v>
      </c>
      <c r="AD123">
        <f t="shared" si="38"/>
        <v>0</v>
      </c>
      <c r="AE123">
        <f t="shared" si="39"/>
        <v>0</v>
      </c>
      <c r="AF123">
        <f t="shared" si="40"/>
        <v>0</v>
      </c>
      <c r="AG123">
        <f t="shared" si="41"/>
        <v>0</v>
      </c>
      <c r="AH123">
        <f t="shared" si="42"/>
        <v>0</v>
      </c>
      <c r="AI123">
        <f t="shared" si="43"/>
        <v>0</v>
      </c>
      <c r="AJ123">
        <f t="shared" si="44"/>
        <v>0</v>
      </c>
      <c r="AK123">
        <f t="shared" si="45"/>
        <v>0</v>
      </c>
      <c r="AL123">
        <f t="shared" si="46"/>
        <v>0</v>
      </c>
      <c r="AM123">
        <f t="shared" si="47"/>
        <v>0</v>
      </c>
      <c r="AN123">
        <f t="shared" si="48"/>
        <v>0</v>
      </c>
      <c r="AO123">
        <f t="shared" si="49"/>
        <v>0</v>
      </c>
      <c r="AP123">
        <f t="shared" si="30"/>
        <v>0</v>
      </c>
      <c r="AQ123">
        <f t="shared" si="50"/>
        <v>0</v>
      </c>
      <c r="AR123">
        <f t="shared" si="51"/>
        <v>0</v>
      </c>
      <c r="AS123">
        <f t="shared" si="52"/>
        <v>0</v>
      </c>
      <c r="AT123">
        <f t="shared" si="53"/>
        <v>0</v>
      </c>
      <c r="AU123">
        <f t="shared" si="31"/>
        <v>0</v>
      </c>
      <c r="AV123">
        <f t="shared" si="54"/>
        <v>0</v>
      </c>
      <c r="AW123">
        <f t="shared" si="55"/>
        <v>0</v>
      </c>
      <c r="AX123">
        <f t="shared" si="56"/>
        <v>0</v>
      </c>
    </row>
    <row r="124" spans="1:50" ht="78.75" hidden="1" x14ac:dyDescent="0.25">
      <c r="A124" s="115">
        <v>123</v>
      </c>
      <c r="B124" s="61" t="s">
        <v>475</v>
      </c>
      <c r="C124" s="61" t="s">
        <v>23</v>
      </c>
      <c r="D124" s="61" t="s">
        <v>480</v>
      </c>
      <c r="E124" s="66">
        <v>659266</v>
      </c>
      <c r="F124" s="67">
        <v>10</v>
      </c>
      <c r="G124" s="67">
        <v>4</v>
      </c>
      <c r="H124" s="67">
        <v>3</v>
      </c>
      <c r="I124" s="67">
        <v>1</v>
      </c>
      <c r="J124" s="67">
        <v>0</v>
      </c>
      <c r="K124" s="67">
        <v>2</v>
      </c>
      <c r="L124" s="67">
        <v>0</v>
      </c>
      <c r="M124" s="67">
        <v>1</v>
      </c>
      <c r="N124" s="67">
        <v>3</v>
      </c>
      <c r="O124" s="67">
        <v>1</v>
      </c>
      <c r="P124" s="67">
        <v>10</v>
      </c>
      <c r="Q124" s="67">
        <v>2</v>
      </c>
      <c r="R124" s="67">
        <v>2</v>
      </c>
      <c r="S124" s="67">
        <v>3</v>
      </c>
      <c r="T124" s="67">
        <v>1</v>
      </c>
      <c r="U124" s="67">
        <v>0</v>
      </c>
      <c r="V124" s="66">
        <v>349062</v>
      </c>
      <c r="W124" s="71">
        <f t="shared" si="57"/>
        <v>43</v>
      </c>
      <c r="X124">
        <f t="shared" si="32"/>
        <v>0</v>
      </c>
      <c r="Y124">
        <f t="shared" si="33"/>
        <v>0</v>
      </c>
      <c r="Z124">
        <f t="shared" si="34"/>
        <v>0</v>
      </c>
      <c r="AA124">
        <f t="shared" si="35"/>
        <v>0</v>
      </c>
      <c r="AB124">
        <f t="shared" si="36"/>
        <v>0</v>
      </c>
      <c r="AC124">
        <f t="shared" si="37"/>
        <v>0</v>
      </c>
      <c r="AD124">
        <f t="shared" si="38"/>
        <v>0</v>
      </c>
      <c r="AE124">
        <f t="shared" si="39"/>
        <v>0</v>
      </c>
      <c r="AF124">
        <f t="shared" si="40"/>
        <v>0</v>
      </c>
      <c r="AG124">
        <f t="shared" si="41"/>
        <v>0</v>
      </c>
      <c r="AH124">
        <f t="shared" si="42"/>
        <v>0</v>
      </c>
      <c r="AI124">
        <f t="shared" si="43"/>
        <v>0</v>
      </c>
      <c r="AJ124">
        <f t="shared" si="44"/>
        <v>0</v>
      </c>
      <c r="AK124">
        <f t="shared" si="45"/>
        <v>0</v>
      </c>
      <c r="AL124">
        <f t="shared" si="46"/>
        <v>0</v>
      </c>
      <c r="AM124">
        <f t="shared" si="47"/>
        <v>0</v>
      </c>
      <c r="AN124">
        <f t="shared" si="48"/>
        <v>0</v>
      </c>
      <c r="AO124">
        <f t="shared" si="49"/>
        <v>0</v>
      </c>
      <c r="AP124">
        <f t="shared" si="30"/>
        <v>0</v>
      </c>
      <c r="AQ124">
        <f t="shared" si="50"/>
        <v>0</v>
      </c>
      <c r="AR124">
        <f t="shared" si="51"/>
        <v>0</v>
      </c>
      <c r="AS124">
        <f t="shared" si="52"/>
        <v>0</v>
      </c>
      <c r="AT124">
        <f t="shared" si="53"/>
        <v>0</v>
      </c>
      <c r="AU124">
        <f t="shared" si="31"/>
        <v>1</v>
      </c>
      <c r="AV124">
        <f t="shared" si="54"/>
        <v>0</v>
      </c>
      <c r="AW124">
        <f t="shared" si="55"/>
        <v>0</v>
      </c>
      <c r="AX124">
        <f t="shared" si="56"/>
        <v>0</v>
      </c>
    </row>
    <row r="125" spans="1:50" ht="78.75" hidden="1" x14ac:dyDescent="0.25">
      <c r="A125" s="115">
        <v>124</v>
      </c>
      <c r="B125" s="64" t="s">
        <v>430</v>
      </c>
      <c r="C125" s="64" t="s">
        <v>436</v>
      </c>
      <c r="D125" s="64" t="s">
        <v>434</v>
      </c>
      <c r="E125" s="66">
        <v>84000</v>
      </c>
      <c r="F125" s="67">
        <v>0</v>
      </c>
      <c r="G125" s="67">
        <v>3</v>
      </c>
      <c r="H125" s="67">
        <v>3</v>
      </c>
      <c r="I125" s="67">
        <v>1</v>
      </c>
      <c r="J125" s="67">
        <v>0</v>
      </c>
      <c r="K125" s="67">
        <v>5</v>
      </c>
      <c r="L125" s="67">
        <v>0</v>
      </c>
      <c r="M125" s="67">
        <v>8</v>
      </c>
      <c r="N125" s="67">
        <v>10</v>
      </c>
      <c r="O125" s="67">
        <v>0</v>
      </c>
      <c r="P125" s="67">
        <v>5</v>
      </c>
      <c r="Q125" s="67">
        <v>0</v>
      </c>
      <c r="R125" s="67">
        <v>2</v>
      </c>
      <c r="S125" s="67">
        <v>3</v>
      </c>
      <c r="T125" s="67">
        <v>3</v>
      </c>
      <c r="U125" s="67">
        <v>0</v>
      </c>
      <c r="V125" s="66">
        <v>63000</v>
      </c>
      <c r="W125" s="71">
        <f t="shared" si="57"/>
        <v>43</v>
      </c>
      <c r="X125">
        <f t="shared" si="32"/>
        <v>0</v>
      </c>
      <c r="Y125">
        <f t="shared" si="33"/>
        <v>0</v>
      </c>
      <c r="Z125">
        <f t="shared" si="34"/>
        <v>0</v>
      </c>
      <c r="AA125">
        <f t="shared" si="35"/>
        <v>0</v>
      </c>
      <c r="AB125">
        <f t="shared" si="36"/>
        <v>0</v>
      </c>
      <c r="AC125">
        <f t="shared" si="37"/>
        <v>1</v>
      </c>
      <c r="AD125">
        <f t="shared" si="38"/>
        <v>0</v>
      </c>
      <c r="AE125">
        <f t="shared" si="39"/>
        <v>0</v>
      </c>
      <c r="AF125">
        <f t="shared" si="40"/>
        <v>0</v>
      </c>
      <c r="AG125">
        <f t="shared" si="41"/>
        <v>0</v>
      </c>
      <c r="AH125">
        <f t="shared" si="42"/>
        <v>0</v>
      </c>
      <c r="AI125">
        <f t="shared" si="43"/>
        <v>0</v>
      </c>
      <c r="AJ125">
        <f t="shared" si="44"/>
        <v>0</v>
      </c>
      <c r="AK125">
        <f t="shared" si="45"/>
        <v>0</v>
      </c>
      <c r="AL125">
        <f t="shared" si="46"/>
        <v>0</v>
      </c>
      <c r="AM125">
        <f t="shared" si="47"/>
        <v>0</v>
      </c>
      <c r="AN125">
        <f t="shared" si="48"/>
        <v>0</v>
      </c>
      <c r="AO125">
        <f t="shared" si="49"/>
        <v>0</v>
      </c>
      <c r="AP125">
        <f t="shared" si="30"/>
        <v>0</v>
      </c>
      <c r="AQ125">
        <f t="shared" si="50"/>
        <v>0</v>
      </c>
      <c r="AR125">
        <f t="shared" si="51"/>
        <v>0</v>
      </c>
      <c r="AS125">
        <f t="shared" si="52"/>
        <v>0</v>
      </c>
      <c r="AT125">
        <f t="shared" si="53"/>
        <v>0</v>
      </c>
      <c r="AU125">
        <f t="shared" si="31"/>
        <v>0</v>
      </c>
      <c r="AV125">
        <f t="shared" si="54"/>
        <v>0</v>
      </c>
      <c r="AW125">
        <f t="shared" si="55"/>
        <v>0</v>
      </c>
      <c r="AX125">
        <f t="shared" si="56"/>
        <v>0</v>
      </c>
    </row>
    <row r="126" spans="1:50" ht="63" hidden="1" x14ac:dyDescent="0.25">
      <c r="A126" s="115">
        <v>125</v>
      </c>
      <c r="B126" s="59" t="s">
        <v>33</v>
      </c>
      <c r="C126" s="59" t="s">
        <v>36</v>
      </c>
      <c r="D126" s="59" t="s">
        <v>37</v>
      </c>
      <c r="E126" s="65">
        <v>320000</v>
      </c>
      <c r="F126" s="64">
        <v>1</v>
      </c>
      <c r="G126" s="59">
        <v>4</v>
      </c>
      <c r="H126" s="59">
        <v>5</v>
      </c>
      <c r="I126" s="59">
        <v>1</v>
      </c>
      <c r="J126" s="59">
        <v>3</v>
      </c>
      <c r="K126" s="59">
        <v>1</v>
      </c>
      <c r="L126" s="59">
        <v>0</v>
      </c>
      <c r="M126" s="59">
        <v>1</v>
      </c>
      <c r="N126" s="59">
        <v>9</v>
      </c>
      <c r="O126" s="64">
        <v>5</v>
      </c>
      <c r="P126" s="64">
        <v>3</v>
      </c>
      <c r="Q126" s="59">
        <v>2</v>
      </c>
      <c r="R126" s="59">
        <v>2</v>
      </c>
      <c r="S126" s="59">
        <v>3</v>
      </c>
      <c r="T126" s="59">
        <v>3</v>
      </c>
      <c r="U126" s="59">
        <v>0</v>
      </c>
      <c r="V126" s="65">
        <v>230400</v>
      </c>
      <c r="W126" s="71">
        <f t="shared" si="57"/>
        <v>43</v>
      </c>
      <c r="X126">
        <f t="shared" si="32"/>
        <v>0</v>
      </c>
      <c r="Y126">
        <f t="shared" si="33"/>
        <v>0</v>
      </c>
      <c r="Z126">
        <f t="shared" si="34"/>
        <v>0</v>
      </c>
      <c r="AA126">
        <f t="shared" si="35"/>
        <v>0</v>
      </c>
      <c r="AB126">
        <f t="shared" si="36"/>
        <v>0</v>
      </c>
      <c r="AC126">
        <f t="shared" si="37"/>
        <v>0</v>
      </c>
      <c r="AD126">
        <f t="shared" si="38"/>
        <v>0</v>
      </c>
      <c r="AE126">
        <f t="shared" si="39"/>
        <v>0</v>
      </c>
      <c r="AF126">
        <f t="shared" si="40"/>
        <v>0</v>
      </c>
      <c r="AG126">
        <f t="shared" si="41"/>
        <v>0</v>
      </c>
      <c r="AH126">
        <f t="shared" si="42"/>
        <v>0</v>
      </c>
      <c r="AI126">
        <f t="shared" si="43"/>
        <v>0</v>
      </c>
      <c r="AJ126">
        <f t="shared" si="44"/>
        <v>0</v>
      </c>
      <c r="AK126">
        <f t="shared" si="45"/>
        <v>0</v>
      </c>
      <c r="AL126">
        <f t="shared" si="46"/>
        <v>0</v>
      </c>
      <c r="AM126">
        <f t="shared" si="47"/>
        <v>0</v>
      </c>
      <c r="AN126">
        <f t="shared" si="48"/>
        <v>0</v>
      </c>
      <c r="AO126">
        <f t="shared" si="49"/>
        <v>0</v>
      </c>
      <c r="AP126">
        <f t="shared" si="30"/>
        <v>0</v>
      </c>
      <c r="AQ126">
        <f t="shared" si="50"/>
        <v>0</v>
      </c>
      <c r="AR126">
        <f t="shared" si="51"/>
        <v>1</v>
      </c>
      <c r="AS126">
        <f t="shared" si="52"/>
        <v>0</v>
      </c>
      <c r="AT126">
        <f t="shared" si="53"/>
        <v>0</v>
      </c>
      <c r="AU126">
        <f t="shared" si="31"/>
        <v>0</v>
      </c>
      <c r="AV126">
        <f t="shared" si="54"/>
        <v>0</v>
      </c>
      <c r="AW126">
        <f t="shared" si="55"/>
        <v>0</v>
      </c>
      <c r="AX126">
        <f t="shared" si="56"/>
        <v>0</v>
      </c>
    </row>
    <row r="127" spans="1:50" ht="63" hidden="1" x14ac:dyDescent="0.25">
      <c r="A127" s="115">
        <v>126</v>
      </c>
      <c r="B127" s="64" t="s">
        <v>786</v>
      </c>
      <c r="C127" s="64" t="s">
        <v>368</v>
      </c>
      <c r="D127" s="64" t="s">
        <v>809</v>
      </c>
      <c r="E127" s="65">
        <v>1190969</v>
      </c>
      <c r="F127" s="64">
        <v>10</v>
      </c>
      <c r="G127" s="64">
        <v>3</v>
      </c>
      <c r="H127" s="64">
        <v>3</v>
      </c>
      <c r="I127" s="64">
        <v>5</v>
      </c>
      <c r="J127" s="64">
        <v>2</v>
      </c>
      <c r="K127" s="64">
        <v>1</v>
      </c>
      <c r="L127" s="64">
        <v>0</v>
      </c>
      <c r="M127" s="64">
        <v>9</v>
      </c>
      <c r="N127" s="64">
        <v>1</v>
      </c>
      <c r="O127" s="64">
        <v>2</v>
      </c>
      <c r="P127" s="64">
        <v>2</v>
      </c>
      <c r="Q127" s="64">
        <v>2</v>
      </c>
      <c r="R127" s="64">
        <v>0</v>
      </c>
      <c r="S127" s="64">
        <v>0</v>
      </c>
      <c r="T127" s="64">
        <v>3</v>
      </c>
      <c r="U127" s="64">
        <v>0</v>
      </c>
      <c r="V127" s="65">
        <v>821768.61</v>
      </c>
      <c r="W127" s="71">
        <f t="shared" si="57"/>
        <v>43</v>
      </c>
      <c r="X127">
        <f t="shared" si="32"/>
        <v>0</v>
      </c>
      <c r="Y127">
        <f t="shared" si="33"/>
        <v>0</v>
      </c>
      <c r="Z127">
        <f t="shared" si="34"/>
        <v>0</v>
      </c>
      <c r="AA127">
        <f t="shared" si="35"/>
        <v>0</v>
      </c>
      <c r="AB127">
        <f t="shared" si="36"/>
        <v>0</v>
      </c>
      <c r="AC127">
        <f t="shared" si="37"/>
        <v>0</v>
      </c>
      <c r="AD127">
        <f t="shared" si="38"/>
        <v>0</v>
      </c>
      <c r="AE127">
        <f t="shared" si="39"/>
        <v>0</v>
      </c>
      <c r="AF127">
        <f t="shared" si="40"/>
        <v>0</v>
      </c>
      <c r="AG127">
        <f t="shared" si="41"/>
        <v>0</v>
      </c>
      <c r="AH127">
        <f t="shared" si="42"/>
        <v>0</v>
      </c>
      <c r="AI127">
        <f t="shared" si="43"/>
        <v>0</v>
      </c>
      <c r="AJ127">
        <f t="shared" si="44"/>
        <v>0</v>
      </c>
      <c r="AK127">
        <f t="shared" si="45"/>
        <v>0</v>
      </c>
      <c r="AL127">
        <f t="shared" si="46"/>
        <v>0</v>
      </c>
      <c r="AM127">
        <f t="shared" si="47"/>
        <v>0</v>
      </c>
      <c r="AN127">
        <f t="shared" si="48"/>
        <v>1</v>
      </c>
      <c r="AO127">
        <f t="shared" si="49"/>
        <v>0</v>
      </c>
      <c r="AP127">
        <f t="shared" si="30"/>
        <v>0</v>
      </c>
      <c r="AQ127">
        <f t="shared" si="50"/>
        <v>0</v>
      </c>
      <c r="AR127">
        <f t="shared" si="51"/>
        <v>0</v>
      </c>
      <c r="AS127">
        <f t="shared" si="52"/>
        <v>0</v>
      </c>
      <c r="AT127">
        <f t="shared" si="53"/>
        <v>0</v>
      </c>
      <c r="AU127">
        <f t="shared" si="31"/>
        <v>0</v>
      </c>
      <c r="AV127">
        <f t="shared" si="54"/>
        <v>0</v>
      </c>
      <c r="AW127">
        <f t="shared" si="55"/>
        <v>0</v>
      </c>
      <c r="AX127">
        <f t="shared" si="56"/>
        <v>0</v>
      </c>
    </row>
    <row r="128" spans="1:50" ht="63" hidden="1" x14ac:dyDescent="0.25">
      <c r="A128" s="115">
        <v>127</v>
      </c>
      <c r="B128" s="64" t="s">
        <v>786</v>
      </c>
      <c r="C128" s="64" t="s">
        <v>368</v>
      </c>
      <c r="D128" s="64" t="s">
        <v>810</v>
      </c>
      <c r="E128" s="65">
        <v>1190969</v>
      </c>
      <c r="F128" s="64">
        <v>10</v>
      </c>
      <c r="G128" s="64">
        <v>3</v>
      </c>
      <c r="H128" s="64">
        <v>3</v>
      </c>
      <c r="I128" s="64">
        <v>5</v>
      </c>
      <c r="J128" s="64">
        <v>2</v>
      </c>
      <c r="K128" s="64">
        <v>1</v>
      </c>
      <c r="L128" s="64">
        <v>0</v>
      </c>
      <c r="M128" s="64">
        <v>9</v>
      </c>
      <c r="N128" s="64">
        <v>1</v>
      </c>
      <c r="O128" s="64">
        <v>2</v>
      </c>
      <c r="P128" s="64">
        <v>2</v>
      </c>
      <c r="Q128" s="64">
        <v>2</v>
      </c>
      <c r="R128" s="64">
        <v>0</v>
      </c>
      <c r="S128" s="64">
        <v>0</v>
      </c>
      <c r="T128" s="64">
        <v>3</v>
      </c>
      <c r="U128" s="64">
        <v>0</v>
      </c>
      <c r="V128" s="65">
        <v>821768.61</v>
      </c>
      <c r="W128" s="71">
        <f t="shared" si="57"/>
        <v>43</v>
      </c>
      <c r="X128">
        <f t="shared" si="32"/>
        <v>0</v>
      </c>
      <c r="Y128">
        <f t="shared" si="33"/>
        <v>0</v>
      </c>
      <c r="Z128">
        <f t="shared" si="34"/>
        <v>0</v>
      </c>
      <c r="AA128">
        <f t="shared" si="35"/>
        <v>0</v>
      </c>
      <c r="AB128">
        <f t="shared" si="36"/>
        <v>0</v>
      </c>
      <c r="AC128">
        <f t="shared" si="37"/>
        <v>0</v>
      </c>
      <c r="AD128">
        <f t="shared" si="38"/>
        <v>0</v>
      </c>
      <c r="AE128">
        <f t="shared" si="39"/>
        <v>0</v>
      </c>
      <c r="AF128">
        <f t="shared" si="40"/>
        <v>0</v>
      </c>
      <c r="AG128">
        <f t="shared" si="41"/>
        <v>0</v>
      </c>
      <c r="AH128">
        <f t="shared" si="42"/>
        <v>0</v>
      </c>
      <c r="AI128">
        <f t="shared" si="43"/>
        <v>0</v>
      </c>
      <c r="AJ128">
        <f t="shared" si="44"/>
        <v>0</v>
      </c>
      <c r="AK128">
        <f t="shared" si="45"/>
        <v>0</v>
      </c>
      <c r="AL128">
        <f t="shared" si="46"/>
        <v>0</v>
      </c>
      <c r="AM128">
        <f t="shared" si="47"/>
        <v>0</v>
      </c>
      <c r="AN128">
        <f t="shared" si="48"/>
        <v>1</v>
      </c>
      <c r="AO128">
        <f t="shared" si="49"/>
        <v>0</v>
      </c>
      <c r="AP128">
        <f t="shared" si="30"/>
        <v>0</v>
      </c>
      <c r="AQ128">
        <f t="shared" si="50"/>
        <v>0</v>
      </c>
      <c r="AR128">
        <f t="shared" si="51"/>
        <v>0</v>
      </c>
      <c r="AS128">
        <f t="shared" si="52"/>
        <v>0</v>
      </c>
      <c r="AT128">
        <f t="shared" si="53"/>
        <v>0</v>
      </c>
      <c r="AU128">
        <f t="shared" si="31"/>
        <v>0</v>
      </c>
      <c r="AV128">
        <f t="shared" si="54"/>
        <v>0</v>
      </c>
      <c r="AW128">
        <f t="shared" si="55"/>
        <v>0</v>
      </c>
      <c r="AX128">
        <f t="shared" si="56"/>
        <v>0</v>
      </c>
    </row>
    <row r="129" spans="1:50" ht="31.5" hidden="1" x14ac:dyDescent="0.25">
      <c r="A129" s="115">
        <v>128</v>
      </c>
      <c r="B129" s="64" t="s">
        <v>786</v>
      </c>
      <c r="C129" s="64" t="s">
        <v>818</v>
      </c>
      <c r="D129" s="64" t="s">
        <v>819</v>
      </c>
      <c r="E129" s="66">
        <v>2188269</v>
      </c>
      <c r="F129" s="67">
        <v>1</v>
      </c>
      <c r="G129" s="67">
        <v>11</v>
      </c>
      <c r="H129" s="67">
        <v>1</v>
      </c>
      <c r="I129" s="67">
        <v>5</v>
      </c>
      <c r="J129" s="67">
        <v>2</v>
      </c>
      <c r="K129" s="67">
        <v>1</v>
      </c>
      <c r="L129" s="67">
        <v>0</v>
      </c>
      <c r="M129" s="67">
        <v>7</v>
      </c>
      <c r="N129" s="67">
        <v>1</v>
      </c>
      <c r="O129" s="67">
        <v>3</v>
      </c>
      <c r="P129" s="67">
        <v>3</v>
      </c>
      <c r="Q129" s="67">
        <v>2</v>
      </c>
      <c r="R129" s="67">
        <v>0</v>
      </c>
      <c r="S129" s="67">
        <v>3</v>
      </c>
      <c r="T129" s="67">
        <v>3</v>
      </c>
      <c r="U129" s="67">
        <v>0</v>
      </c>
      <c r="V129" s="66">
        <v>1619315</v>
      </c>
      <c r="W129" s="71">
        <f t="shared" si="57"/>
        <v>43</v>
      </c>
      <c r="X129">
        <f t="shared" si="32"/>
        <v>0</v>
      </c>
      <c r="Y129">
        <f t="shared" si="33"/>
        <v>0</v>
      </c>
      <c r="Z129">
        <f t="shared" si="34"/>
        <v>0</v>
      </c>
      <c r="AA129">
        <f t="shared" si="35"/>
        <v>0</v>
      </c>
      <c r="AB129">
        <f t="shared" si="36"/>
        <v>0</v>
      </c>
      <c r="AC129">
        <f t="shared" si="37"/>
        <v>0</v>
      </c>
      <c r="AD129">
        <f t="shared" si="38"/>
        <v>0</v>
      </c>
      <c r="AE129">
        <f t="shared" si="39"/>
        <v>0</v>
      </c>
      <c r="AF129">
        <f t="shared" si="40"/>
        <v>0</v>
      </c>
      <c r="AG129">
        <f t="shared" si="41"/>
        <v>0</v>
      </c>
      <c r="AH129">
        <f t="shared" si="42"/>
        <v>0</v>
      </c>
      <c r="AI129">
        <f t="shared" si="43"/>
        <v>0</v>
      </c>
      <c r="AJ129">
        <f t="shared" si="44"/>
        <v>0</v>
      </c>
      <c r="AK129">
        <f t="shared" si="45"/>
        <v>0</v>
      </c>
      <c r="AL129">
        <f t="shared" si="46"/>
        <v>0</v>
      </c>
      <c r="AM129">
        <f t="shared" si="47"/>
        <v>0</v>
      </c>
      <c r="AN129">
        <f t="shared" si="48"/>
        <v>1</v>
      </c>
      <c r="AO129">
        <f t="shared" si="49"/>
        <v>0</v>
      </c>
      <c r="AP129">
        <f t="shared" si="30"/>
        <v>0</v>
      </c>
      <c r="AQ129">
        <f t="shared" si="50"/>
        <v>0</v>
      </c>
      <c r="AR129">
        <f t="shared" si="51"/>
        <v>0</v>
      </c>
      <c r="AS129">
        <f t="shared" si="52"/>
        <v>0</v>
      </c>
      <c r="AT129">
        <f t="shared" si="53"/>
        <v>0</v>
      </c>
      <c r="AU129">
        <f t="shared" si="31"/>
        <v>0</v>
      </c>
      <c r="AV129">
        <f t="shared" si="54"/>
        <v>0</v>
      </c>
      <c r="AW129">
        <f t="shared" si="55"/>
        <v>0</v>
      </c>
      <c r="AX129">
        <f t="shared" si="56"/>
        <v>0</v>
      </c>
    </row>
    <row r="130" spans="1:50" ht="94.5" hidden="1" x14ac:dyDescent="0.25">
      <c r="A130" s="115">
        <v>129</v>
      </c>
      <c r="B130" s="64" t="s">
        <v>610</v>
      </c>
      <c r="C130" s="64" t="s">
        <v>611</v>
      </c>
      <c r="D130" s="64" t="s">
        <v>612</v>
      </c>
      <c r="E130" s="65">
        <v>217642</v>
      </c>
      <c r="F130" s="64">
        <v>1</v>
      </c>
      <c r="G130" s="64">
        <v>4</v>
      </c>
      <c r="H130" s="64">
        <v>5</v>
      </c>
      <c r="I130" s="64">
        <v>4</v>
      </c>
      <c r="J130" s="64">
        <v>0</v>
      </c>
      <c r="K130" s="64">
        <v>1</v>
      </c>
      <c r="L130" s="64">
        <v>0</v>
      </c>
      <c r="M130" s="64">
        <v>9</v>
      </c>
      <c r="N130" s="64">
        <v>1</v>
      </c>
      <c r="O130" s="64">
        <v>5</v>
      </c>
      <c r="P130" s="64">
        <v>5</v>
      </c>
      <c r="Q130" s="64">
        <v>2</v>
      </c>
      <c r="R130" s="64">
        <v>2</v>
      </c>
      <c r="S130" s="64">
        <v>2</v>
      </c>
      <c r="T130" s="64">
        <v>2</v>
      </c>
      <c r="U130" s="64">
        <v>0</v>
      </c>
      <c r="V130" s="65">
        <v>151594</v>
      </c>
      <c r="W130" s="71">
        <f t="shared" si="57"/>
        <v>43</v>
      </c>
      <c r="X130">
        <f t="shared" si="32"/>
        <v>0</v>
      </c>
      <c r="Y130">
        <f t="shared" si="33"/>
        <v>0</v>
      </c>
      <c r="Z130">
        <f t="shared" si="34"/>
        <v>0</v>
      </c>
      <c r="AA130">
        <f t="shared" si="35"/>
        <v>0</v>
      </c>
      <c r="AB130">
        <f t="shared" si="36"/>
        <v>0</v>
      </c>
      <c r="AC130">
        <f t="shared" si="37"/>
        <v>0</v>
      </c>
      <c r="AD130">
        <f t="shared" si="38"/>
        <v>0</v>
      </c>
      <c r="AE130">
        <f t="shared" si="39"/>
        <v>0</v>
      </c>
      <c r="AF130">
        <f t="shared" si="40"/>
        <v>0</v>
      </c>
      <c r="AG130">
        <f t="shared" si="41"/>
        <v>0</v>
      </c>
      <c r="AH130">
        <f t="shared" si="42"/>
        <v>0</v>
      </c>
      <c r="AI130">
        <f t="shared" si="43"/>
        <v>1</v>
      </c>
      <c r="AJ130">
        <f t="shared" si="44"/>
        <v>0</v>
      </c>
      <c r="AK130">
        <f t="shared" si="45"/>
        <v>0</v>
      </c>
      <c r="AL130">
        <f t="shared" si="46"/>
        <v>0</v>
      </c>
      <c r="AM130">
        <f t="shared" si="47"/>
        <v>0</v>
      </c>
      <c r="AN130">
        <f t="shared" si="48"/>
        <v>0</v>
      </c>
      <c r="AO130">
        <f t="shared" si="49"/>
        <v>0</v>
      </c>
      <c r="AP130">
        <f t="shared" ref="AP130:AP193" si="58">SUM(IF(ISERR(FIND("Плавск",$B$2:$B$644)),0,1))</f>
        <v>0</v>
      </c>
      <c r="AQ130">
        <f t="shared" si="50"/>
        <v>0</v>
      </c>
      <c r="AR130">
        <f t="shared" si="51"/>
        <v>0</v>
      </c>
      <c r="AS130">
        <f t="shared" si="52"/>
        <v>0</v>
      </c>
      <c r="AT130">
        <f t="shared" si="53"/>
        <v>0</v>
      </c>
      <c r="AU130">
        <f t="shared" ref="AU130:AU193" si="59">SUM(IF(ISERR(FIND("Черн",$B$2:$B$644)),0,1))</f>
        <v>0</v>
      </c>
      <c r="AV130">
        <f t="shared" si="54"/>
        <v>0</v>
      </c>
      <c r="AW130">
        <f t="shared" si="55"/>
        <v>0</v>
      </c>
      <c r="AX130">
        <f t="shared" si="56"/>
        <v>0</v>
      </c>
    </row>
    <row r="131" spans="1:50" ht="110.25" hidden="1" x14ac:dyDescent="0.25">
      <c r="A131" s="115">
        <v>130</v>
      </c>
      <c r="B131" s="64" t="s">
        <v>614</v>
      </c>
      <c r="C131" s="64" t="s">
        <v>621</v>
      </c>
      <c r="D131" s="64" t="s">
        <v>624</v>
      </c>
      <c r="E131" s="65">
        <v>400000</v>
      </c>
      <c r="F131" s="64">
        <v>1</v>
      </c>
      <c r="G131" s="64">
        <v>0</v>
      </c>
      <c r="H131" s="64">
        <v>3</v>
      </c>
      <c r="I131" s="64">
        <v>3</v>
      </c>
      <c r="J131" s="64">
        <v>0</v>
      </c>
      <c r="K131" s="64">
        <v>2</v>
      </c>
      <c r="L131" s="64">
        <v>0</v>
      </c>
      <c r="M131" s="64">
        <v>7</v>
      </c>
      <c r="N131" s="64">
        <v>1</v>
      </c>
      <c r="O131" s="64">
        <v>10</v>
      </c>
      <c r="P131" s="64">
        <v>10</v>
      </c>
      <c r="Q131" s="64">
        <v>0</v>
      </c>
      <c r="R131" s="64">
        <v>0</v>
      </c>
      <c r="S131" s="64">
        <v>3</v>
      </c>
      <c r="T131" s="64">
        <v>3</v>
      </c>
      <c r="U131" s="64">
        <v>0</v>
      </c>
      <c r="V131" s="65">
        <v>240000</v>
      </c>
      <c r="W131" s="71">
        <f t="shared" si="57"/>
        <v>43</v>
      </c>
      <c r="X131">
        <f t="shared" ref="X131:X194" si="60">SUM(IF(ISERR(FIND("Алекс",$B$2:$B$645)),0,1))</f>
        <v>0</v>
      </c>
      <c r="Y131">
        <f t="shared" ref="Y131:Y194" si="61">SUM(IF(ISERR(FIND("Арсен",$B$2:$B$645)),0,1))</f>
        <v>0</v>
      </c>
      <c r="Z131">
        <f t="shared" ref="Z131:Z194" si="62">SUM(IF(ISERR(FIND("Белев",$B$2:$B$645)),0,1))</f>
        <v>0</v>
      </c>
      <c r="AA131">
        <f t="shared" ref="AA131:AA194" si="63">SUM(IF(ISERR(FIND("Богор",$B$2:$B$645)),0,1))</f>
        <v>0</v>
      </c>
      <c r="AB131">
        <f t="shared" ref="AB131:AB194" si="64">SUM(IF(ISERR(FIND("Венев",$B$2:$B$645)),0,1))</f>
        <v>0</v>
      </c>
      <c r="AC131">
        <f t="shared" ref="AC131:AC194" si="65">SUM(IF(ISERR(FIND("Волов",$B$2:$B$645)),0,1))</f>
        <v>0</v>
      </c>
      <c r="AD131">
        <f t="shared" ref="AD131:AD194" si="66">SUM(IF(ISERR(FIND("Донс",$B$2:$B$645)),0,1))</f>
        <v>0</v>
      </c>
      <c r="AE131">
        <f t="shared" ref="AE131:AE194" si="67">SUM(IF(ISERR(FIND("Дубенск",$B$2:$B$645)),0,1))</f>
        <v>0</v>
      </c>
      <c r="AF131">
        <f t="shared" ref="AF131:AF194" si="68">SUM(IF(ISERR(FIND("Ефрем",$B$2:$B$645)),0,1))</f>
        <v>0</v>
      </c>
      <c r="AG131">
        <f t="shared" ref="AG131:AG194" si="69">SUM(IF(ISERR(FIND("Заок",$B$2:$B$645)),0,1))</f>
        <v>0</v>
      </c>
      <c r="AH131">
        <f t="shared" ref="AH131:AH194" si="70">SUM(IF(ISERR(FIND("Каменск",$B$2:$B$645)),0,1))</f>
        <v>0</v>
      </c>
      <c r="AI131">
        <f t="shared" ref="AI131:AI194" si="71">SUM(IF(ISERR(FIND("Кимов",$B$2:$B$645)),0,1))</f>
        <v>1</v>
      </c>
      <c r="AJ131">
        <f t="shared" ref="AJ131:AJ194" si="72">SUM(IF(ISERR(FIND("Киреев",$B$2:$B$645)),0,1))</f>
        <v>0</v>
      </c>
      <c r="AK131">
        <f t="shared" ref="AK131:AK194" si="73">SUM(IF(ISERR(FIND("Курк",$D$2:$D$645)),0,1))</f>
        <v>0</v>
      </c>
      <c r="AL131">
        <f t="shared" ref="AL131:AL194" si="74">SUM(IF(ISERR(FIND("Ленинск",$B$2:$B$645)),0,1))</f>
        <v>0</v>
      </c>
      <c r="AM131">
        <f t="shared" ref="AM131:AM194" si="75">SUM(IF(ISERR(FIND("Новогур",$B$2:$B$645)),0,1))</f>
        <v>0</v>
      </c>
      <c r="AN131">
        <f t="shared" ref="AN131:AN194" si="76">SUM(IF(ISERR(FIND("Новомоск",$B$2:$B$645)),0,1))</f>
        <v>0</v>
      </c>
      <c r="AO131">
        <f t="shared" ref="AO131:AO194" si="77">SUM(IF(ISERR(FIND("Одоев",$B$2:$B$645)),0,1))</f>
        <v>0</v>
      </c>
      <c r="AP131">
        <f t="shared" si="58"/>
        <v>0</v>
      </c>
      <c r="AQ131">
        <f t="shared" ref="AQ131:AQ194" si="78">SUM(IF(ISERR(FIND("Славн",$B$2:$B$645)),0,1))</f>
        <v>0</v>
      </c>
      <c r="AR131">
        <f t="shared" ref="AR131:AR194" si="79">SUM(IF(ISERR(FIND("Суворов",$B$2:$B$645)),0,1))</f>
        <v>0</v>
      </c>
      <c r="AS131">
        <f t="shared" ref="AS131:AS194" si="80">SUM(IF(ISERR(FIND("Тепло",$B$2:$B$645)),0,1))</f>
        <v>0</v>
      </c>
      <c r="AT131">
        <f t="shared" ref="AT131:AT194" si="81">SUM(IF(ISERR(FIND("Узлов",$B$2:$B$645)),0,1))</f>
        <v>0</v>
      </c>
      <c r="AU131">
        <f t="shared" si="59"/>
        <v>0</v>
      </c>
      <c r="AV131">
        <f t="shared" ref="AV131:AV194" si="82">SUM(IF(ISERR(FIND("Щекин",$B$2:$B$645)),0,1))</f>
        <v>0</v>
      </c>
      <c r="AW131">
        <f t="shared" ref="AW131:AW194" si="83">SUM(IF(ISERR(FIND("Ясног",$B$2:$B$645)),0,1))</f>
        <v>0</v>
      </c>
      <c r="AX131">
        <f t="shared" ref="AX131:AX194" si="84">SUM(IF(ISERR(FIND("Тул",$B$2:$B$645)),0,1))</f>
        <v>0</v>
      </c>
    </row>
    <row r="132" spans="1:50" ht="110.25" hidden="1" x14ac:dyDescent="0.25">
      <c r="A132" s="115">
        <v>131</v>
      </c>
      <c r="B132" s="64" t="s">
        <v>614</v>
      </c>
      <c r="C132" s="64" t="s">
        <v>621</v>
      </c>
      <c r="D132" s="64" t="s">
        <v>625</v>
      </c>
      <c r="E132" s="65">
        <v>300000</v>
      </c>
      <c r="F132" s="64">
        <v>0</v>
      </c>
      <c r="G132" s="64">
        <v>0</v>
      </c>
      <c r="H132" s="64">
        <v>3</v>
      </c>
      <c r="I132" s="64">
        <v>3</v>
      </c>
      <c r="J132" s="64">
        <v>0</v>
      </c>
      <c r="K132" s="64">
        <v>3</v>
      </c>
      <c r="L132" s="64">
        <v>0</v>
      </c>
      <c r="M132" s="64">
        <v>7</v>
      </c>
      <c r="N132" s="64">
        <v>1</v>
      </c>
      <c r="O132" s="64">
        <v>10</v>
      </c>
      <c r="P132" s="64">
        <v>10</v>
      </c>
      <c r="Q132" s="64">
        <v>0</v>
      </c>
      <c r="R132" s="64">
        <v>0</v>
      </c>
      <c r="S132" s="64">
        <v>3</v>
      </c>
      <c r="T132" s="64">
        <v>3</v>
      </c>
      <c r="U132" s="64">
        <v>0</v>
      </c>
      <c r="V132" s="65">
        <v>180000</v>
      </c>
      <c r="W132" s="71">
        <f t="shared" si="57"/>
        <v>43</v>
      </c>
      <c r="X132">
        <f t="shared" si="60"/>
        <v>0</v>
      </c>
      <c r="Y132">
        <f t="shared" si="61"/>
        <v>0</v>
      </c>
      <c r="Z132">
        <f t="shared" si="62"/>
        <v>0</v>
      </c>
      <c r="AA132">
        <f t="shared" si="63"/>
        <v>0</v>
      </c>
      <c r="AB132">
        <f t="shared" si="64"/>
        <v>0</v>
      </c>
      <c r="AC132">
        <f t="shared" si="65"/>
        <v>0</v>
      </c>
      <c r="AD132">
        <f t="shared" si="66"/>
        <v>0</v>
      </c>
      <c r="AE132">
        <f t="shared" si="67"/>
        <v>0</v>
      </c>
      <c r="AF132">
        <f t="shared" si="68"/>
        <v>0</v>
      </c>
      <c r="AG132">
        <f t="shared" si="69"/>
        <v>0</v>
      </c>
      <c r="AH132">
        <f t="shared" si="70"/>
        <v>0</v>
      </c>
      <c r="AI132">
        <f t="shared" si="71"/>
        <v>1</v>
      </c>
      <c r="AJ132">
        <f t="shared" si="72"/>
        <v>0</v>
      </c>
      <c r="AK132">
        <f t="shared" si="73"/>
        <v>0</v>
      </c>
      <c r="AL132">
        <f t="shared" si="74"/>
        <v>0</v>
      </c>
      <c r="AM132">
        <f t="shared" si="75"/>
        <v>0</v>
      </c>
      <c r="AN132">
        <f t="shared" si="76"/>
        <v>0</v>
      </c>
      <c r="AO132">
        <f t="shared" si="77"/>
        <v>0</v>
      </c>
      <c r="AP132">
        <f t="shared" si="58"/>
        <v>0</v>
      </c>
      <c r="AQ132">
        <f t="shared" si="78"/>
        <v>0</v>
      </c>
      <c r="AR132">
        <f t="shared" si="79"/>
        <v>0</v>
      </c>
      <c r="AS132">
        <f t="shared" si="80"/>
        <v>0</v>
      </c>
      <c r="AT132">
        <f t="shared" si="81"/>
        <v>0</v>
      </c>
      <c r="AU132">
        <f t="shared" si="59"/>
        <v>0</v>
      </c>
      <c r="AV132">
        <f t="shared" si="82"/>
        <v>0</v>
      </c>
      <c r="AW132">
        <f t="shared" si="83"/>
        <v>0</v>
      </c>
      <c r="AX132">
        <f t="shared" si="84"/>
        <v>0</v>
      </c>
    </row>
    <row r="133" spans="1:50" ht="189" hidden="1" x14ac:dyDescent="0.25">
      <c r="A133" s="115">
        <v>132</v>
      </c>
      <c r="B133" s="64" t="s">
        <v>1516</v>
      </c>
      <c r="C133" s="64" t="s">
        <v>1517</v>
      </c>
      <c r="D133" s="64" t="s">
        <v>1518</v>
      </c>
      <c r="E133" s="64">
        <v>1397880</v>
      </c>
      <c r="F133" s="64">
        <v>5</v>
      </c>
      <c r="G133" s="64">
        <v>3</v>
      </c>
      <c r="H133" s="64">
        <v>3</v>
      </c>
      <c r="I133" s="64">
        <v>2</v>
      </c>
      <c r="J133" s="64">
        <v>0</v>
      </c>
      <c r="K133" s="73">
        <v>2</v>
      </c>
      <c r="L133" s="64">
        <v>0</v>
      </c>
      <c r="M133" s="64">
        <v>1</v>
      </c>
      <c r="N133" s="64">
        <v>3</v>
      </c>
      <c r="O133" s="64">
        <v>10</v>
      </c>
      <c r="P133" s="64">
        <v>6</v>
      </c>
      <c r="Q133" s="64">
        <v>0</v>
      </c>
      <c r="R133" s="64">
        <v>2</v>
      </c>
      <c r="S133" s="64">
        <v>3</v>
      </c>
      <c r="T133" s="64">
        <v>3</v>
      </c>
      <c r="U133" s="64">
        <v>0</v>
      </c>
      <c r="V133" s="64">
        <v>866687</v>
      </c>
      <c r="W133" s="71">
        <f t="shared" si="57"/>
        <v>43</v>
      </c>
      <c r="X133">
        <f t="shared" si="60"/>
        <v>0</v>
      </c>
      <c r="Y133">
        <f t="shared" si="61"/>
        <v>0</v>
      </c>
      <c r="Z133">
        <f t="shared" si="62"/>
        <v>0</v>
      </c>
      <c r="AA133">
        <f t="shared" si="63"/>
        <v>0</v>
      </c>
      <c r="AB133">
        <f t="shared" si="64"/>
        <v>0</v>
      </c>
      <c r="AC133">
        <f t="shared" si="65"/>
        <v>0</v>
      </c>
      <c r="AD133">
        <f t="shared" si="66"/>
        <v>0</v>
      </c>
      <c r="AE133">
        <f t="shared" si="67"/>
        <v>0</v>
      </c>
      <c r="AF133">
        <f t="shared" si="68"/>
        <v>0</v>
      </c>
      <c r="AG133">
        <f t="shared" si="69"/>
        <v>0</v>
      </c>
      <c r="AH133">
        <f t="shared" si="70"/>
        <v>0</v>
      </c>
      <c r="AI133">
        <f t="shared" si="71"/>
        <v>0</v>
      </c>
      <c r="AJ133">
        <f t="shared" si="72"/>
        <v>0</v>
      </c>
      <c r="AK133">
        <f t="shared" si="73"/>
        <v>0</v>
      </c>
      <c r="AL133">
        <f t="shared" si="74"/>
        <v>1</v>
      </c>
      <c r="AM133">
        <f t="shared" si="75"/>
        <v>0</v>
      </c>
      <c r="AN133">
        <f t="shared" si="76"/>
        <v>0</v>
      </c>
      <c r="AO133">
        <f t="shared" si="77"/>
        <v>0</v>
      </c>
      <c r="AP133">
        <f t="shared" si="58"/>
        <v>0</v>
      </c>
      <c r="AQ133">
        <f t="shared" si="78"/>
        <v>0</v>
      </c>
      <c r="AR133">
        <f t="shared" si="79"/>
        <v>0</v>
      </c>
      <c r="AS133">
        <f t="shared" si="80"/>
        <v>0</v>
      </c>
      <c r="AT133">
        <f t="shared" si="81"/>
        <v>0</v>
      </c>
      <c r="AU133">
        <f t="shared" si="59"/>
        <v>0</v>
      </c>
      <c r="AV133">
        <f t="shared" si="82"/>
        <v>0</v>
      </c>
      <c r="AW133">
        <f t="shared" si="83"/>
        <v>0</v>
      </c>
      <c r="AX133">
        <f t="shared" si="84"/>
        <v>0</v>
      </c>
    </row>
    <row r="134" spans="1:50" ht="63" hidden="1" x14ac:dyDescent="0.25">
      <c r="A134" s="115">
        <v>133</v>
      </c>
      <c r="B134" s="64" t="s">
        <v>459</v>
      </c>
      <c r="C134" s="64" t="s">
        <v>431</v>
      </c>
      <c r="D134" s="64" t="s">
        <v>466</v>
      </c>
      <c r="E134" s="66">
        <v>400000</v>
      </c>
      <c r="F134" s="67">
        <v>0</v>
      </c>
      <c r="G134" s="67">
        <v>6</v>
      </c>
      <c r="H134" s="67">
        <v>1</v>
      </c>
      <c r="I134" s="67">
        <v>4</v>
      </c>
      <c r="J134" s="67">
        <v>0</v>
      </c>
      <c r="K134" s="67">
        <v>2</v>
      </c>
      <c r="L134" s="67">
        <v>0</v>
      </c>
      <c r="M134" s="67">
        <v>5</v>
      </c>
      <c r="N134" s="67">
        <v>5</v>
      </c>
      <c r="O134" s="67">
        <v>8</v>
      </c>
      <c r="P134" s="67">
        <v>1</v>
      </c>
      <c r="Q134" s="67">
        <v>2</v>
      </c>
      <c r="R134" s="67">
        <v>2</v>
      </c>
      <c r="S134" s="67">
        <v>3</v>
      </c>
      <c r="T134" s="67">
        <v>3</v>
      </c>
      <c r="U134" s="67">
        <v>0</v>
      </c>
      <c r="V134" s="66">
        <v>300000</v>
      </c>
      <c r="W134" s="71">
        <f t="shared" si="57"/>
        <v>42</v>
      </c>
      <c r="X134">
        <f t="shared" si="60"/>
        <v>1</v>
      </c>
      <c r="Y134">
        <f t="shared" si="61"/>
        <v>0</v>
      </c>
      <c r="Z134">
        <f t="shared" si="62"/>
        <v>0</v>
      </c>
      <c r="AA134">
        <f t="shared" si="63"/>
        <v>0</v>
      </c>
      <c r="AB134">
        <f t="shared" si="64"/>
        <v>0</v>
      </c>
      <c r="AC134">
        <f t="shared" si="65"/>
        <v>0</v>
      </c>
      <c r="AD134">
        <f t="shared" si="66"/>
        <v>0</v>
      </c>
      <c r="AE134">
        <f t="shared" si="67"/>
        <v>0</v>
      </c>
      <c r="AF134">
        <f t="shared" si="68"/>
        <v>0</v>
      </c>
      <c r="AG134">
        <f t="shared" si="69"/>
        <v>0</v>
      </c>
      <c r="AH134">
        <f t="shared" si="70"/>
        <v>0</v>
      </c>
      <c r="AI134">
        <f t="shared" si="71"/>
        <v>0</v>
      </c>
      <c r="AJ134">
        <f t="shared" si="72"/>
        <v>0</v>
      </c>
      <c r="AK134">
        <f t="shared" si="73"/>
        <v>0</v>
      </c>
      <c r="AL134">
        <f t="shared" si="74"/>
        <v>0</v>
      </c>
      <c r="AM134">
        <f t="shared" si="75"/>
        <v>0</v>
      </c>
      <c r="AN134">
        <f t="shared" si="76"/>
        <v>0</v>
      </c>
      <c r="AO134">
        <f t="shared" si="77"/>
        <v>0</v>
      </c>
      <c r="AP134">
        <f t="shared" si="58"/>
        <v>0</v>
      </c>
      <c r="AQ134">
        <f t="shared" si="78"/>
        <v>0</v>
      </c>
      <c r="AR134">
        <f t="shared" si="79"/>
        <v>0</v>
      </c>
      <c r="AS134">
        <f t="shared" si="80"/>
        <v>0</v>
      </c>
      <c r="AT134">
        <f t="shared" si="81"/>
        <v>0</v>
      </c>
      <c r="AU134">
        <f t="shared" si="59"/>
        <v>0</v>
      </c>
      <c r="AV134">
        <f t="shared" si="82"/>
        <v>0</v>
      </c>
      <c r="AW134">
        <f t="shared" si="83"/>
        <v>0</v>
      </c>
      <c r="AX134">
        <f t="shared" si="84"/>
        <v>0</v>
      </c>
    </row>
    <row r="135" spans="1:50" ht="110.25" hidden="1" x14ac:dyDescent="0.25">
      <c r="A135" s="115">
        <v>134</v>
      </c>
      <c r="B135" s="62" t="s">
        <v>228</v>
      </c>
      <c r="C135" s="62" t="s">
        <v>229</v>
      </c>
      <c r="D135" s="62" t="s">
        <v>230</v>
      </c>
      <c r="E135" s="66">
        <v>331715</v>
      </c>
      <c r="F135" s="67">
        <v>10</v>
      </c>
      <c r="G135" s="72">
        <v>0</v>
      </c>
      <c r="H135" s="72">
        <v>3</v>
      </c>
      <c r="I135" s="72">
        <v>2</v>
      </c>
      <c r="J135" s="72">
        <v>0</v>
      </c>
      <c r="K135" s="72">
        <v>3</v>
      </c>
      <c r="L135" s="72">
        <v>0</v>
      </c>
      <c r="M135" s="72">
        <v>1</v>
      </c>
      <c r="N135" s="72">
        <v>4</v>
      </c>
      <c r="O135" s="67">
        <v>5</v>
      </c>
      <c r="P135" s="67">
        <v>5</v>
      </c>
      <c r="Q135" s="72">
        <v>2</v>
      </c>
      <c r="R135" s="72">
        <v>2</v>
      </c>
      <c r="S135" s="72">
        <v>3</v>
      </c>
      <c r="T135" s="72">
        <v>2</v>
      </c>
      <c r="U135" s="72">
        <v>0</v>
      </c>
      <c r="V135" s="66">
        <v>176515</v>
      </c>
      <c r="W135" s="71">
        <f t="shared" si="57"/>
        <v>42</v>
      </c>
      <c r="X135">
        <f t="shared" si="60"/>
        <v>0</v>
      </c>
      <c r="Y135">
        <f t="shared" si="61"/>
        <v>0</v>
      </c>
      <c r="Z135">
        <f t="shared" si="62"/>
        <v>0</v>
      </c>
      <c r="AA135">
        <f t="shared" si="63"/>
        <v>1</v>
      </c>
      <c r="AB135">
        <f t="shared" si="64"/>
        <v>0</v>
      </c>
      <c r="AC135">
        <f t="shared" si="65"/>
        <v>0</v>
      </c>
      <c r="AD135">
        <f t="shared" si="66"/>
        <v>0</v>
      </c>
      <c r="AE135">
        <f t="shared" si="67"/>
        <v>0</v>
      </c>
      <c r="AF135">
        <f t="shared" si="68"/>
        <v>0</v>
      </c>
      <c r="AG135">
        <f t="shared" si="69"/>
        <v>0</v>
      </c>
      <c r="AH135">
        <f t="shared" si="70"/>
        <v>0</v>
      </c>
      <c r="AI135">
        <f t="shared" si="71"/>
        <v>0</v>
      </c>
      <c r="AJ135">
        <f t="shared" si="72"/>
        <v>0</v>
      </c>
      <c r="AK135">
        <f t="shared" si="73"/>
        <v>0</v>
      </c>
      <c r="AL135">
        <f t="shared" si="74"/>
        <v>0</v>
      </c>
      <c r="AM135">
        <f t="shared" si="75"/>
        <v>0</v>
      </c>
      <c r="AN135">
        <f t="shared" si="76"/>
        <v>0</v>
      </c>
      <c r="AO135">
        <f t="shared" si="77"/>
        <v>0</v>
      </c>
      <c r="AP135">
        <f t="shared" si="58"/>
        <v>0</v>
      </c>
      <c r="AQ135">
        <f t="shared" si="78"/>
        <v>0</v>
      </c>
      <c r="AR135">
        <f t="shared" si="79"/>
        <v>0</v>
      </c>
      <c r="AS135">
        <f t="shared" si="80"/>
        <v>0</v>
      </c>
      <c r="AT135">
        <f t="shared" si="81"/>
        <v>0</v>
      </c>
      <c r="AU135">
        <f t="shared" si="59"/>
        <v>0</v>
      </c>
      <c r="AV135">
        <f t="shared" si="82"/>
        <v>0</v>
      </c>
      <c r="AW135">
        <f t="shared" si="83"/>
        <v>0</v>
      </c>
      <c r="AX135">
        <f t="shared" si="84"/>
        <v>0</v>
      </c>
    </row>
    <row r="136" spans="1:50" ht="78.75" hidden="1" x14ac:dyDescent="0.25">
      <c r="A136" s="115">
        <v>135</v>
      </c>
      <c r="B136" s="62" t="s">
        <v>201</v>
      </c>
      <c r="C136" s="62" t="s">
        <v>83</v>
      </c>
      <c r="D136" s="62" t="s">
        <v>204</v>
      </c>
      <c r="E136" s="66">
        <v>560386</v>
      </c>
      <c r="F136" s="67">
        <v>10</v>
      </c>
      <c r="G136" s="72">
        <v>0</v>
      </c>
      <c r="H136" s="72">
        <v>5</v>
      </c>
      <c r="I136" s="72">
        <v>1</v>
      </c>
      <c r="J136" s="72">
        <v>0</v>
      </c>
      <c r="K136" s="72">
        <v>5</v>
      </c>
      <c r="L136" s="72">
        <v>0</v>
      </c>
      <c r="M136" s="72">
        <v>1</v>
      </c>
      <c r="N136" s="72">
        <v>5</v>
      </c>
      <c r="O136" s="67">
        <v>0</v>
      </c>
      <c r="P136" s="67">
        <v>10</v>
      </c>
      <c r="Q136" s="72">
        <v>0</v>
      </c>
      <c r="R136" s="72">
        <v>2</v>
      </c>
      <c r="S136" s="72">
        <v>3</v>
      </c>
      <c r="T136" s="72">
        <v>0</v>
      </c>
      <c r="U136" s="72">
        <v>0</v>
      </c>
      <c r="V136" s="66">
        <v>308212</v>
      </c>
      <c r="W136" s="71">
        <f t="shared" si="57"/>
        <v>42</v>
      </c>
      <c r="X136">
        <f t="shared" si="60"/>
        <v>0</v>
      </c>
      <c r="Y136">
        <f t="shared" si="61"/>
        <v>0</v>
      </c>
      <c r="Z136">
        <f t="shared" si="62"/>
        <v>0</v>
      </c>
      <c r="AA136">
        <f t="shared" si="63"/>
        <v>0</v>
      </c>
      <c r="AB136">
        <f t="shared" si="64"/>
        <v>0</v>
      </c>
      <c r="AC136">
        <f t="shared" si="65"/>
        <v>0</v>
      </c>
      <c r="AD136">
        <f t="shared" si="66"/>
        <v>0</v>
      </c>
      <c r="AE136">
        <f t="shared" si="67"/>
        <v>0</v>
      </c>
      <c r="AF136">
        <f t="shared" si="68"/>
        <v>0</v>
      </c>
      <c r="AG136">
        <f t="shared" si="69"/>
        <v>0</v>
      </c>
      <c r="AH136">
        <f t="shared" si="70"/>
        <v>0</v>
      </c>
      <c r="AI136">
        <f t="shared" si="71"/>
        <v>0</v>
      </c>
      <c r="AJ136">
        <f t="shared" si="72"/>
        <v>0</v>
      </c>
      <c r="AK136">
        <f t="shared" si="73"/>
        <v>0</v>
      </c>
      <c r="AL136">
        <f t="shared" si="74"/>
        <v>0</v>
      </c>
      <c r="AM136">
        <f t="shared" si="75"/>
        <v>0</v>
      </c>
      <c r="AN136">
        <f t="shared" si="76"/>
        <v>1</v>
      </c>
      <c r="AO136">
        <f t="shared" si="77"/>
        <v>0</v>
      </c>
      <c r="AP136">
        <f t="shared" si="58"/>
        <v>0</v>
      </c>
      <c r="AQ136">
        <f t="shared" si="78"/>
        <v>0</v>
      </c>
      <c r="AR136">
        <f t="shared" si="79"/>
        <v>0</v>
      </c>
      <c r="AS136">
        <f t="shared" si="80"/>
        <v>0</v>
      </c>
      <c r="AT136">
        <f t="shared" si="81"/>
        <v>0</v>
      </c>
      <c r="AU136">
        <f t="shared" si="59"/>
        <v>0</v>
      </c>
      <c r="AV136">
        <f t="shared" si="82"/>
        <v>0</v>
      </c>
      <c r="AW136">
        <f t="shared" si="83"/>
        <v>0</v>
      </c>
      <c r="AX136">
        <f t="shared" si="84"/>
        <v>0</v>
      </c>
    </row>
    <row r="137" spans="1:50" ht="63" hidden="1" x14ac:dyDescent="0.25">
      <c r="A137" s="115">
        <v>136</v>
      </c>
      <c r="B137" s="64" t="s">
        <v>346</v>
      </c>
      <c r="C137" s="64" t="s">
        <v>975</v>
      </c>
      <c r="D137" s="64" t="s">
        <v>976</v>
      </c>
      <c r="E137" s="65">
        <v>393019.77</v>
      </c>
      <c r="F137" s="64">
        <v>10</v>
      </c>
      <c r="G137" s="64">
        <v>3</v>
      </c>
      <c r="H137" s="64">
        <v>3</v>
      </c>
      <c r="I137" s="64">
        <v>3</v>
      </c>
      <c r="J137" s="64">
        <v>1</v>
      </c>
      <c r="K137" s="64">
        <v>1</v>
      </c>
      <c r="L137" s="64">
        <v>0</v>
      </c>
      <c r="M137" s="64">
        <v>2</v>
      </c>
      <c r="N137" s="64">
        <v>1</v>
      </c>
      <c r="O137" s="64">
        <v>5</v>
      </c>
      <c r="P137" s="64">
        <v>3</v>
      </c>
      <c r="Q137" s="64">
        <v>2</v>
      </c>
      <c r="R137" s="64">
        <v>2</v>
      </c>
      <c r="S137" s="64">
        <v>3</v>
      </c>
      <c r="T137" s="64">
        <v>3</v>
      </c>
      <c r="U137" s="64">
        <v>0</v>
      </c>
      <c r="V137" s="65">
        <v>95277.52</v>
      </c>
      <c r="W137" s="71">
        <f t="shared" si="57"/>
        <v>42</v>
      </c>
      <c r="X137">
        <f t="shared" si="60"/>
        <v>0</v>
      </c>
      <c r="Y137">
        <f t="shared" si="61"/>
        <v>0</v>
      </c>
      <c r="Z137">
        <f t="shared" si="62"/>
        <v>0</v>
      </c>
      <c r="AA137">
        <f t="shared" si="63"/>
        <v>0</v>
      </c>
      <c r="AB137">
        <f t="shared" si="64"/>
        <v>0</v>
      </c>
      <c r="AC137">
        <f t="shared" si="65"/>
        <v>0</v>
      </c>
      <c r="AD137">
        <f t="shared" si="66"/>
        <v>0</v>
      </c>
      <c r="AE137">
        <f t="shared" si="67"/>
        <v>0</v>
      </c>
      <c r="AF137">
        <f t="shared" si="68"/>
        <v>0</v>
      </c>
      <c r="AG137">
        <f t="shared" si="69"/>
        <v>0</v>
      </c>
      <c r="AH137">
        <f t="shared" si="70"/>
        <v>0</v>
      </c>
      <c r="AI137">
        <f t="shared" si="71"/>
        <v>0</v>
      </c>
      <c r="AJ137">
        <f t="shared" si="72"/>
        <v>0</v>
      </c>
      <c r="AK137">
        <f t="shared" si="73"/>
        <v>0</v>
      </c>
      <c r="AL137">
        <f t="shared" si="74"/>
        <v>0</v>
      </c>
      <c r="AM137">
        <f t="shared" si="75"/>
        <v>0</v>
      </c>
      <c r="AN137">
        <f t="shared" si="76"/>
        <v>1</v>
      </c>
      <c r="AO137">
        <f t="shared" si="77"/>
        <v>0</v>
      </c>
      <c r="AP137">
        <f t="shared" si="58"/>
        <v>0</v>
      </c>
      <c r="AQ137">
        <f t="shared" si="78"/>
        <v>0</v>
      </c>
      <c r="AR137">
        <f t="shared" si="79"/>
        <v>0</v>
      </c>
      <c r="AS137">
        <f t="shared" si="80"/>
        <v>0</v>
      </c>
      <c r="AT137">
        <f t="shared" si="81"/>
        <v>0</v>
      </c>
      <c r="AU137">
        <f t="shared" si="59"/>
        <v>0</v>
      </c>
      <c r="AV137">
        <f t="shared" si="82"/>
        <v>0</v>
      </c>
      <c r="AW137">
        <f t="shared" si="83"/>
        <v>0</v>
      </c>
      <c r="AX137">
        <f t="shared" si="84"/>
        <v>0</v>
      </c>
    </row>
    <row r="138" spans="1:50" ht="63" hidden="1" x14ac:dyDescent="0.25">
      <c r="A138" s="115">
        <v>137</v>
      </c>
      <c r="B138" s="64" t="s">
        <v>305</v>
      </c>
      <c r="C138" s="64" t="s">
        <v>306</v>
      </c>
      <c r="D138" s="64" t="s">
        <v>307</v>
      </c>
      <c r="E138" s="66">
        <v>280000</v>
      </c>
      <c r="F138" s="67">
        <v>0</v>
      </c>
      <c r="G138" s="67">
        <v>4</v>
      </c>
      <c r="H138" s="67">
        <v>5</v>
      </c>
      <c r="I138" s="67">
        <v>2</v>
      </c>
      <c r="J138" s="67">
        <v>0</v>
      </c>
      <c r="K138" s="67">
        <v>2</v>
      </c>
      <c r="L138" s="67">
        <v>0</v>
      </c>
      <c r="M138" s="67">
        <v>5</v>
      </c>
      <c r="N138" s="67">
        <v>4</v>
      </c>
      <c r="O138" s="67">
        <v>10</v>
      </c>
      <c r="P138" s="67">
        <v>5</v>
      </c>
      <c r="Q138" s="67">
        <v>0</v>
      </c>
      <c r="R138" s="67">
        <v>2</v>
      </c>
      <c r="S138" s="67">
        <v>3</v>
      </c>
      <c r="T138" s="67">
        <v>0</v>
      </c>
      <c r="U138" s="67">
        <v>0</v>
      </c>
      <c r="V138" s="66">
        <v>182000</v>
      </c>
      <c r="W138" s="71">
        <f t="shared" si="57"/>
        <v>42</v>
      </c>
      <c r="X138">
        <f t="shared" si="60"/>
        <v>0</v>
      </c>
      <c r="Y138">
        <f t="shared" si="61"/>
        <v>0</v>
      </c>
      <c r="Z138">
        <f t="shared" si="62"/>
        <v>0</v>
      </c>
      <c r="AA138">
        <f t="shared" si="63"/>
        <v>0</v>
      </c>
      <c r="AB138">
        <f t="shared" si="64"/>
        <v>0</v>
      </c>
      <c r="AC138">
        <f t="shared" si="65"/>
        <v>0</v>
      </c>
      <c r="AD138">
        <f t="shared" si="66"/>
        <v>0</v>
      </c>
      <c r="AE138">
        <f t="shared" si="67"/>
        <v>0</v>
      </c>
      <c r="AF138">
        <f t="shared" si="68"/>
        <v>0</v>
      </c>
      <c r="AG138">
        <f t="shared" si="69"/>
        <v>0</v>
      </c>
      <c r="AH138">
        <f t="shared" si="70"/>
        <v>0</v>
      </c>
      <c r="AI138">
        <f t="shared" si="71"/>
        <v>1</v>
      </c>
      <c r="AJ138">
        <f t="shared" si="72"/>
        <v>0</v>
      </c>
      <c r="AK138">
        <f t="shared" si="73"/>
        <v>0</v>
      </c>
      <c r="AL138">
        <f t="shared" si="74"/>
        <v>0</v>
      </c>
      <c r="AM138">
        <f t="shared" si="75"/>
        <v>0</v>
      </c>
      <c r="AN138">
        <f t="shared" si="76"/>
        <v>0</v>
      </c>
      <c r="AO138">
        <f t="shared" si="77"/>
        <v>0</v>
      </c>
      <c r="AP138">
        <f t="shared" si="58"/>
        <v>0</v>
      </c>
      <c r="AQ138">
        <f t="shared" si="78"/>
        <v>0</v>
      </c>
      <c r="AR138">
        <f t="shared" si="79"/>
        <v>0</v>
      </c>
      <c r="AS138">
        <f t="shared" si="80"/>
        <v>0</v>
      </c>
      <c r="AT138">
        <f t="shared" si="81"/>
        <v>0</v>
      </c>
      <c r="AU138">
        <f t="shared" si="59"/>
        <v>0</v>
      </c>
      <c r="AV138">
        <f t="shared" si="82"/>
        <v>0</v>
      </c>
      <c r="AW138">
        <f t="shared" si="83"/>
        <v>0</v>
      </c>
      <c r="AX138">
        <f t="shared" si="84"/>
        <v>0</v>
      </c>
    </row>
    <row r="139" spans="1:50" ht="94.5" hidden="1" x14ac:dyDescent="0.25">
      <c r="A139" s="115">
        <v>138</v>
      </c>
      <c r="B139" s="62" t="s">
        <v>864</v>
      </c>
      <c r="C139" s="62" t="s">
        <v>870</v>
      </c>
      <c r="D139" s="62" t="s">
        <v>871</v>
      </c>
      <c r="E139" s="66">
        <v>400000</v>
      </c>
      <c r="F139" s="67">
        <v>5</v>
      </c>
      <c r="G139" s="72">
        <v>0</v>
      </c>
      <c r="H139" s="72">
        <v>5</v>
      </c>
      <c r="I139" s="72">
        <v>1</v>
      </c>
      <c r="J139" s="72">
        <v>0</v>
      </c>
      <c r="K139" s="72">
        <v>1</v>
      </c>
      <c r="L139" s="72">
        <v>0</v>
      </c>
      <c r="M139" s="72">
        <v>1</v>
      </c>
      <c r="N139" s="72">
        <v>9</v>
      </c>
      <c r="O139" s="67">
        <v>10</v>
      </c>
      <c r="P139" s="67">
        <v>5</v>
      </c>
      <c r="Q139" s="72">
        <v>0</v>
      </c>
      <c r="R139" s="72">
        <v>2</v>
      </c>
      <c r="S139" s="72">
        <v>3</v>
      </c>
      <c r="T139" s="72">
        <v>0</v>
      </c>
      <c r="U139" s="67">
        <v>0</v>
      </c>
      <c r="V139" s="66">
        <v>240000</v>
      </c>
      <c r="W139" s="71">
        <f t="shared" si="57"/>
        <v>42</v>
      </c>
      <c r="X139">
        <f t="shared" si="60"/>
        <v>0</v>
      </c>
      <c r="Y139">
        <f t="shared" si="61"/>
        <v>0</v>
      </c>
      <c r="Z139">
        <f t="shared" si="62"/>
        <v>0</v>
      </c>
      <c r="AA139">
        <f t="shared" si="63"/>
        <v>0</v>
      </c>
      <c r="AB139">
        <f t="shared" si="64"/>
        <v>0</v>
      </c>
      <c r="AC139">
        <f t="shared" si="65"/>
        <v>0</v>
      </c>
      <c r="AD139">
        <f t="shared" si="66"/>
        <v>0</v>
      </c>
      <c r="AE139">
        <f t="shared" si="67"/>
        <v>0</v>
      </c>
      <c r="AF139">
        <f t="shared" si="68"/>
        <v>0</v>
      </c>
      <c r="AG139">
        <f t="shared" si="69"/>
        <v>0</v>
      </c>
      <c r="AH139">
        <f t="shared" si="70"/>
        <v>0</v>
      </c>
      <c r="AI139">
        <f t="shared" si="71"/>
        <v>0</v>
      </c>
      <c r="AJ139">
        <f t="shared" si="72"/>
        <v>0</v>
      </c>
      <c r="AK139">
        <f t="shared" si="73"/>
        <v>0</v>
      </c>
      <c r="AL139">
        <f t="shared" si="74"/>
        <v>1</v>
      </c>
      <c r="AM139">
        <f t="shared" si="75"/>
        <v>0</v>
      </c>
      <c r="AN139">
        <f t="shared" si="76"/>
        <v>0</v>
      </c>
      <c r="AO139">
        <f t="shared" si="77"/>
        <v>0</v>
      </c>
      <c r="AP139">
        <f t="shared" si="58"/>
        <v>0</v>
      </c>
      <c r="AQ139">
        <f t="shared" si="78"/>
        <v>0</v>
      </c>
      <c r="AR139">
        <f t="shared" si="79"/>
        <v>0</v>
      </c>
      <c r="AS139">
        <f t="shared" si="80"/>
        <v>0</v>
      </c>
      <c r="AT139">
        <f t="shared" si="81"/>
        <v>0</v>
      </c>
      <c r="AU139">
        <f t="shared" si="59"/>
        <v>0</v>
      </c>
      <c r="AV139">
        <f t="shared" si="82"/>
        <v>0</v>
      </c>
      <c r="AW139">
        <f t="shared" si="83"/>
        <v>0</v>
      </c>
      <c r="AX139">
        <f t="shared" si="84"/>
        <v>0</v>
      </c>
    </row>
    <row r="140" spans="1:50" ht="63" hidden="1" x14ac:dyDescent="0.25">
      <c r="A140" s="115">
        <v>139</v>
      </c>
      <c r="B140" s="64" t="s">
        <v>1016</v>
      </c>
      <c r="C140" s="64" t="s">
        <v>431</v>
      </c>
      <c r="D140" s="64" t="s">
        <v>1460</v>
      </c>
      <c r="E140" s="66">
        <v>49829</v>
      </c>
      <c r="F140" s="67">
        <v>4</v>
      </c>
      <c r="G140" s="67">
        <v>11</v>
      </c>
      <c r="H140" s="67">
        <v>1</v>
      </c>
      <c r="I140" s="67">
        <v>2</v>
      </c>
      <c r="J140" s="67">
        <v>0</v>
      </c>
      <c r="K140" s="67">
        <v>2</v>
      </c>
      <c r="L140" s="67">
        <v>0</v>
      </c>
      <c r="M140" s="67">
        <v>9</v>
      </c>
      <c r="N140" s="67">
        <v>5</v>
      </c>
      <c r="O140" s="67">
        <v>0</v>
      </c>
      <c r="P140" s="67">
        <v>0</v>
      </c>
      <c r="Q140" s="67">
        <v>0</v>
      </c>
      <c r="R140" s="67">
        <v>2</v>
      </c>
      <c r="S140" s="67">
        <v>3</v>
      </c>
      <c r="T140" s="67">
        <v>3</v>
      </c>
      <c r="U140" s="67">
        <v>0</v>
      </c>
      <c r="V140" s="66">
        <v>38867</v>
      </c>
      <c r="W140" s="71">
        <f t="shared" si="57"/>
        <v>42</v>
      </c>
      <c r="X140">
        <f t="shared" si="60"/>
        <v>0</v>
      </c>
      <c r="Y140">
        <f t="shared" si="61"/>
        <v>0</v>
      </c>
      <c r="Z140">
        <f t="shared" si="62"/>
        <v>0</v>
      </c>
      <c r="AA140">
        <f t="shared" si="63"/>
        <v>0</v>
      </c>
      <c r="AB140">
        <f t="shared" si="64"/>
        <v>0</v>
      </c>
      <c r="AC140">
        <f t="shared" si="65"/>
        <v>0</v>
      </c>
      <c r="AD140">
        <f t="shared" si="66"/>
        <v>0</v>
      </c>
      <c r="AE140">
        <f t="shared" si="67"/>
        <v>0</v>
      </c>
      <c r="AF140">
        <f t="shared" si="68"/>
        <v>0</v>
      </c>
      <c r="AG140">
        <f t="shared" si="69"/>
        <v>0</v>
      </c>
      <c r="AH140">
        <f t="shared" si="70"/>
        <v>0</v>
      </c>
      <c r="AI140">
        <f t="shared" si="71"/>
        <v>0</v>
      </c>
      <c r="AJ140">
        <f t="shared" si="72"/>
        <v>0</v>
      </c>
      <c r="AK140">
        <f t="shared" si="73"/>
        <v>0</v>
      </c>
      <c r="AL140">
        <f t="shared" si="74"/>
        <v>0</v>
      </c>
      <c r="AM140">
        <f t="shared" si="75"/>
        <v>0</v>
      </c>
      <c r="AN140">
        <f t="shared" si="76"/>
        <v>0</v>
      </c>
      <c r="AO140">
        <f t="shared" si="77"/>
        <v>0</v>
      </c>
      <c r="AP140">
        <f t="shared" si="58"/>
        <v>1</v>
      </c>
      <c r="AQ140">
        <f t="shared" si="78"/>
        <v>0</v>
      </c>
      <c r="AR140">
        <f t="shared" si="79"/>
        <v>0</v>
      </c>
      <c r="AS140">
        <f t="shared" si="80"/>
        <v>0</v>
      </c>
      <c r="AT140">
        <f t="shared" si="81"/>
        <v>0</v>
      </c>
      <c r="AU140">
        <f t="shared" si="59"/>
        <v>0</v>
      </c>
      <c r="AV140">
        <f t="shared" si="82"/>
        <v>0</v>
      </c>
      <c r="AW140">
        <f t="shared" si="83"/>
        <v>0</v>
      </c>
      <c r="AX140">
        <f t="shared" si="84"/>
        <v>0</v>
      </c>
    </row>
    <row r="141" spans="1:50" ht="78.75" hidden="1" x14ac:dyDescent="0.25">
      <c r="A141" s="115">
        <v>140</v>
      </c>
      <c r="B141" s="62" t="s">
        <v>174</v>
      </c>
      <c r="C141" s="62" t="s">
        <v>23</v>
      </c>
      <c r="D141" s="62" t="s">
        <v>183</v>
      </c>
      <c r="E141" s="66">
        <v>1332640</v>
      </c>
      <c r="F141" s="67">
        <v>10</v>
      </c>
      <c r="G141" s="72">
        <v>0</v>
      </c>
      <c r="H141" s="72">
        <v>5</v>
      </c>
      <c r="I141" s="72">
        <v>1</v>
      </c>
      <c r="J141" s="72">
        <v>0</v>
      </c>
      <c r="K141" s="72">
        <v>5</v>
      </c>
      <c r="L141" s="72">
        <v>0</v>
      </c>
      <c r="M141" s="72">
        <v>1</v>
      </c>
      <c r="N141" s="72">
        <v>10</v>
      </c>
      <c r="O141" s="67">
        <v>0</v>
      </c>
      <c r="P141" s="67">
        <v>5</v>
      </c>
      <c r="Q141" s="72">
        <v>0</v>
      </c>
      <c r="R141" s="72">
        <v>2</v>
      </c>
      <c r="S141" s="72">
        <v>3</v>
      </c>
      <c r="T141" s="72">
        <v>0</v>
      </c>
      <c r="U141" s="72">
        <v>0</v>
      </c>
      <c r="V141" s="66">
        <v>799584</v>
      </c>
      <c r="W141" s="71">
        <f t="shared" si="57"/>
        <v>42</v>
      </c>
      <c r="X141">
        <f t="shared" si="60"/>
        <v>0</v>
      </c>
      <c r="Y141">
        <f t="shared" si="61"/>
        <v>0</v>
      </c>
      <c r="Z141">
        <f t="shared" si="62"/>
        <v>0</v>
      </c>
      <c r="AA141">
        <f t="shared" si="63"/>
        <v>0</v>
      </c>
      <c r="AB141">
        <f t="shared" si="64"/>
        <v>0</v>
      </c>
      <c r="AC141">
        <f t="shared" si="65"/>
        <v>0</v>
      </c>
      <c r="AD141">
        <f t="shared" si="66"/>
        <v>0</v>
      </c>
      <c r="AE141">
        <f t="shared" si="67"/>
        <v>0</v>
      </c>
      <c r="AF141">
        <f t="shared" si="68"/>
        <v>0</v>
      </c>
      <c r="AG141">
        <f t="shared" si="69"/>
        <v>1</v>
      </c>
      <c r="AH141">
        <f t="shared" si="70"/>
        <v>0</v>
      </c>
      <c r="AI141">
        <f t="shared" si="71"/>
        <v>0</v>
      </c>
      <c r="AJ141">
        <f t="shared" si="72"/>
        <v>0</v>
      </c>
      <c r="AK141">
        <f t="shared" si="73"/>
        <v>0</v>
      </c>
      <c r="AL141">
        <f t="shared" si="74"/>
        <v>0</v>
      </c>
      <c r="AM141">
        <f t="shared" si="75"/>
        <v>0</v>
      </c>
      <c r="AN141">
        <f t="shared" si="76"/>
        <v>0</v>
      </c>
      <c r="AO141">
        <f t="shared" si="77"/>
        <v>0</v>
      </c>
      <c r="AP141">
        <f t="shared" si="58"/>
        <v>0</v>
      </c>
      <c r="AQ141">
        <f t="shared" si="78"/>
        <v>0</v>
      </c>
      <c r="AR141">
        <f t="shared" si="79"/>
        <v>0</v>
      </c>
      <c r="AS141">
        <f t="shared" si="80"/>
        <v>0</v>
      </c>
      <c r="AT141">
        <f t="shared" si="81"/>
        <v>0</v>
      </c>
      <c r="AU141">
        <f t="shared" si="59"/>
        <v>0</v>
      </c>
      <c r="AV141">
        <f t="shared" si="82"/>
        <v>0</v>
      </c>
      <c r="AW141">
        <f t="shared" si="83"/>
        <v>0</v>
      </c>
      <c r="AX141">
        <f t="shared" si="84"/>
        <v>0</v>
      </c>
    </row>
    <row r="142" spans="1:50" ht="141.75" hidden="1" x14ac:dyDescent="0.25">
      <c r="A142" s="115">
        <v>141</v>
      </c>
      <c r="B142" s="62" t="s">
        <v>835</v>
      </c>
      <c r="C142" s="62" t="s">
        <v>841</v>
      </c>
      <c r="D142" s="62" t="s">
        <v>842</v>
      </c>
      <c r="E142" s="66">
        <v>2000000</v>
      </c>
      <c r="F142" s="67">
        <v>5</v>
      </c>
      <c r="G142" s="72">
        <v>0</v>
      </c>
      <c r="H142" s="72">
        <v>5</v>
      </c>
      <c r="I142" s="72">
        <v>2</v>
      </c>
      <c r="J142" s="72">
        <v>0</v>
      </c>
      <c r="K142" s="72">
        <v>4</v>
      </c>
      <c r="L142" s="72">
        <v>0</v>
      </c>
      <c r="M142" s="72">
        <v>1</v>
      </c>
      <c r="N142" s="72">
        <v>10</v>
      </c>
      <c r="O142" s="67">
        <v>10</v>
      </c>
      <c r="P142" s="67">
        <v>0</v>
      </c>
      <c r="Q142" s="72">
        <v>0</v>
      </c>
      <c r="R142" s="72">
        <v>2</v>
      </c>
      <c r="S142" s="72">
        <v>3</v>
      </c>
      <c r="T142" s="72">
        <v>0</v>
      </c>
      <c r="U142" s="67">
        <v>0</v>
      </c>
      <c r="V142" s="66">
        <v>1260000</v>
      </c>
      <c r="W142" s="71">
        <f t="shared" si="57"/>
        <v>42</v>
      </c>
      <c r="X142">
        <f t="shared" si="60"/>
        <v>0</v>
      </c>
      <c r="Y142">
        <f t="shared" si="61"/>
        <v>0</v>
      </c>
      <c r="Z142">
        <f t="shared" si="62"/>
        <v>0</v>
      </c>
      <c r="AA142">
        <f t="shared" si="63"/>
        <v>0</v>
      </c>
      <c r="AB142">
        <f t="shared" si="64"/>
        <v>0</v>
      </c>
      <c r="AC142">
        <f t="shared" si="65"/>
        <v>0</v>
      </c>
      <c r="AD142">
        <f t="shared" si="66"/>
        <v>0</v>
      </c>
      <c r="AE142">
        <f t="shared" si="67"/>
        <v>0</v>
      </c>
      <c r="AF142">
        <f t="shared" si="68"/>
        <v>0</v>
      </c>
      <c r="AG142">
        <f t="shared" si="69"/>
        <v>0</v>
      </c>
      <c r="AH142">
        <f t="shared" si="70"/>
        <v>0</v>
      </c>
      <c r="AI142">
        <f t="shared" si="71"/>
        <v>0</v>
      </c>
      <c r="AJ142">
        <f t="shared" si="72"/>
        <v>0</v>
      </c>
      <c r="AK142">
        <f t="shared" si="73"/>
        <v>0</v>
      </c>
      <c r="AL142">
        <f t="shared" si="74"/>
        <v>1</v>
      </c>
      <c r="AM142">
        <f t="shared" si="75"/>
        <v>0</v>
      </c>
      <c r="AN142">
        <f t="shared" si="76"/>
        <v>0</v>
      </c>
      <c r="AO142">
        <f t="shared" si="77"/>
        <v>0</v>
      </c>
      <c r="AP142">
        <f t="shared" si="58"/>
        <v>0</v>
      </c>
      <c r="AQ142">
        <f t="shared" si="78"/>
        <v>0</v>
      </c>
      <c r="AR142">
        <f t="shared" si="79"/>
        <v>0</v>
      </c>
      <c r="AS142">
        <f t="shared" si="80"/>
        <v>0</v>
      </c>
      <c r="AT142">
        <f t="shared" si="81"/>
        <v>0</v>
      </c>
      <c r="AU142">
        <f t="shared" si="59"/>
        <v>0</v>
      </c>
      <c r="AV142">
        <f t="shared" si="82"/>
        <v>0</v>
      </c>
      <c r="AW142">
        <f t="shared" si="83"/>
        <v>0</v>
      </c>
      <c r="AX142">
        <f t="shared" si="84"/>
        <v>0</v>
      </c>
    </row>
    <row r="143" spans="1:50" ht="63" hidden="1" x14ac:dyDescent="0.25">
      <c r="A143" s="115">
        <v>142</v>
      </c>
      <c r="B143" s="64" t="s">
        <v>1011</v>
      </c>
      <c r="C143" s="64" t="s">
        <v>1002</v>
      </c>
      <c r="D143" s="64" t="s">
        <v>1012</v>
      </c>
      <c r="E143" s="66">
        <v>400000</v>
      </c>
      <c r="F143" s="67">
        <v>2</v>
      </c>
      <c r="G143" s="67">
        <v>4</v>
      </c>
      <c r="H143" s="67">
        <v>5</v>
      </c>
      <c r="I143" s="67">
        <v>1</v>
      </c>
      <c r="J143" s="67">
        <v>3</v>
      </c>
      <c r="K143" s="67">
        <v>3</v>
      </c>
      <c r="L143" s="67">
        <v>0</v>
      </c>
      <c r="M143" s="67">
        <v>1</v>
      </c>
      <c r="N143" s="67">
        <v>9</v>
      </c>
      <c r="O143" s="67">
        <v>2</v>
      </c>
      <c r="P143" s="67">
        <v>2</v>
      </c>
      <c r="Q143" s="67">
        <v>2</v>
      </c>
      <c r="R143" s="67">
        <v>2</v>
      </c>
      <c r="S143" s="67">
        <v>3</v>
      </c>
      <c r="T143" s="67">
        <v>3</v>
      </c>
      <c r="U143" s="67">
        <v>0</v>
      </c>
      <c r="V143" s="66">
        <v>300000</v>
      </c>
      <c r="W143" s="71">
        <f t="shared" si="57"/>
        <v>42</v>
      </c>
      <c r="X143">
        <f t="shared" si="60"/>
        <v>0</v>
      </c>
      <c r="Y143">
        <f t="shared" si="61"/>
        <v>0</v>
      </c>
      <c r="Z143">
        <f t="shared" si="62"/>
        <v>0</v>
      </c>
      <c r="AA143">
        <f t="shared" si="63"/>
        <v>0</v>
      </c>
      <c r="AB143">
        <f t="shared" si="64"/>
        <v>0</v>
      </c>
      <c r="AC143">
        <f t="shared" si="65"/>
        <v>0</v>
      </c>
      <c r="AD143">
        <f t="shared" si="66"/>
        <v>0</v>
      </c>
      <c r="AE143">
        <f t="shared" si="67"/>
        <v>0</v>
      </c>
      <c r="AF143">
        <f t="shared" si="68"/>
        <v>0</v>
      </c>
      <c r="AG143">
        <f t="shared" si="69"/>
        <v>0</v>
      </c>
      <c r="AH143">
        <f t="shared" si="70"/>
        <v>0</v>
      </c>
      <c r="AI143">
        <f t="shared" si="71"/>
        <v>0</v>
      </c>
      <c r="AJ143">
        <f t="shared" si="72"/>
        <v>0</v>
      </c>
      <c r="AK143">
        <f t="shared" si="73"/>
        <v>0</v>
      </c>
      <c r="AL143">
        <f t="shared" si="74"/>
        <v>0</v>
      </c>
      <c r="AM143">
        <f t="shared" si="75"/>
        <v>0</v>
      </c>
      <c r="AN143">
        <f t="shared" si="76"/>
        <v>0</v>
      </c>
      <c r="AO143">
        <f t="shared" si="77"/>
        <v>0</v>
      </c>
      <c r="AP143">
        <f t="shared" si="58"/>
        <v>0</v>
      </c>
      <c r="AQ143">
        <f t="shared" si="78"/>
        <v>0</v>
      </c>
      <c r="AR143">
        <f t="shared" si="79"/>
        <v>0</v>
      </c>
      <c r="AS143">
        <f t="shared" si="80"/>
        <v>0</v>
      </c>
      <c r="AT143">
        <f t="shared" si="81"/>
        <v>0</v>
      </c>
      <c r="AU143">
        <f t="shared" si="59"/>
        <v>1</v>
      </c>
      <c r="AV143">
        <f t="shared" si="82"/>
        <v>0</v>
      </c>
      <c r="AW143">
        <f t="shared" si="83"/>
        <v>0</v>
      </c>
      <c r="AX143">
        <f t="shared" si="84"/>
        <v>0</v>
      </c>
    </row>
    <row r="144" spans="1:50" ht="63" hidden="1" x14ac:dyDescent="0.25">
      <c r="A144" s="115">
        <v>143</v>
      </c>
      <c r="B144" s="64" t="s">
        <v>246</v>
      </c>
      <c r="C144" s="64" t="s">
        <v>247</v>
      </c>
      <c r="D144" s="64" t="s">
        <v>248</v>
      </c>
      <c r="E144" s="65">
        <v>984000</v>
      </c>
      <c r="F144" s="64">
        <v>6</v>
      </c>
      <c r="G144" s="64">
        <v>6</v>
      </c>
      <c r="H144" s="64">
        <v>1</v>
      </c>
      <c r="I144" s="64">
        <v>3</v>
      </c>
      <c r="J144" s="64">
        <v>0</v>
      </c>
      <c r="K144" s="64">
        <v>5</v>
      </c>
      <c r="L144" s="64">
        <v>0</v>
      </c>
      <c r="M144" s="64">
        <v>4</v>
      </c>
      <c r="N144" s="64">
        <v>5</v>
      </c>
      <c r="O144" s="64">
        <v>3</v>
      </c>
      <c r="P144" s="64">
        <v>1</v>
      </c>
      <c r="Q144" s="64">
        <v>0</v>
      </c>
      <c r="R144" s="64">
        <v>2</v>
      </c>
      <c r="S144" s="64">
        <v>3</v>
      </c>
      <c r="T144" s="64">
        <v>3</v>
      </c>
      <c r="U144" s="64">
        <v>0</v>
      </c>
      <c r="V144" s="65">
        <v>728160</v>
      </c>
      <c r="W144" s="71">
        <f t="shared" si="57"/>
        <v>42</v>
      </c>
      <c r="X144">
        <f t="shared" si="60"/>
        <v>0</v>
      </c>
      <c r="Y144">
        <f t="shared" si="61"/>
        <v>0</v>
      </c>
      <c r="Z144">
        <f t="shared" si="62"/>
        <v>0</v>
      </c>
      <c r="AA144">
        <f t="shared" si="63"/>
        <v>0</v>
      </c>
      <c r="AB144">
        <f t="shared" si="64"/>
        <v>0</v>
      </c>
      <c r="AC144">
        <f t="shared" si="65"/>
        <v>0</v>
      </c>
      <c r="AD144">
        <f t="shared" si="66"/>
        <v>0</v>
      </c>
      <c r="AE144">
        <f t="shared" si="67"/>
        <v>0</v>
      </c>
      <c r="AF144">
        <f t="shared" si="68"/>
        <v>0</v>
      </c>
      <c r="AG144">
        <f t="shared" si="69"/>
        <v>0</v>
      </c>
      <c r="AH144">
        <f t="shared" si="70"/>
        <v>0</v>
      </c>
      <c r="AI144">
        <f t="shared" si="71"/>
        <v>0</v>
      </c>
      <c r="AJ144">
        <f t="shared" si="72"/>
        <v>0</v>
      </c>
      <c r="AK144">
        <f t="shared" si="73"/>
        <v>0</v>
      </c>
      <c r="AL144">
        <f t="shared" si="74"/>
        <v>1</v>
      </c>
      <c r="AM144">
        <f t="shared" si="75"/>
        <v>0</v>
      </c>
      <c r="AN144">
        <f t="shared" si="76"/>
        <v>0</v>
      </c>
      <c r="AO144">
        <f t="shared" si="77"/>
        <v>0</v>
      </c>
      <c r="AP144">
        <f t="shared" si="58"/>
        <v>0</v>
      </c>
      <c r="AQ144">
        <f t="shared" si="78"/>
        <v>0</v>
      </c>
      <c r="AR144">
        <f t="shared" si="79"/>
        <v>0</v>
      </c>
      <c r="AS144">
        <f t="shared" si="80"/>
        <v>0</v>
      </c>
      <c r="AT144">
        <f t="shared" si="81"/>
        <v>0</v>
      </c>
      <c r="AU144">
        <f t="shared" si="59"/>
        <v>0</v>
      </c>
      <c r="AV144">
        <f t="shared" si="82"/>
        <v>0</v>
      </c>
      <c r="AW144">
        <f t="shared" si="83"/>
        <v>0</v>
      </c>
      <c r="AX144">
        <f t="shared" si="84"/>
        <v>0</v>
      </c>
    </row>
    <row r="145" spans="1:50" ht="126" hidden="1" x14ac:dyDescent="0.25">
      <c r="A145" s="115">
        <v>144</v>
      </c>
      <c r="B145" s="59" t="s">
        <v>255</v>
      </c>
      <c r="C145" s="59" t="s">
        <v>1371</v>
      </c>
      <c r="D145" s="59" t="s">
        <v>1372</v>
      </c>
      <c r="E145" s="66">
        <v>1280000</v>
      </c>
      <c r="F145" s="67">
        <v>5</v>
      </c>
      <c r="G145" s="72">
        <v>11</v>
      </c>
      <c r="H145" s="72">
        <v>1</v>
      </c>
      <c r="I145" s="72">
        <v>5</v>
      </c>
      <c r="J145" s="72">
        <v>0</v>
      </c>
      <c r="K145" s="72">
        <v>2</v>
      </c>
      <c r="L145" s="72">
        <v>0</v>
      </c>
      <c r="M145" s="72">
        <v>9</v>
      </c>
      <c r="N145" s="72">
        <v>1</v>
      </c>
      <c r="O145" s="67">
        <v>0</v>
      </c>
      <c r="P145" s="67">
        <v>0</v>
      </c>
      <c r="Q145" s="72">
        <v>0</v>
      </c>
      <c r="R145" s="72">
        <v>2</v>
      </c>
      <c r="S145" s="72">
        <v>3</v>
      </c>
      <c r="T145" s="72">
        <v>3</v>
      </c>
      <c r="U145" s="72">
        <v>0</v>
      </c>
      <c r="V145" s="77">
        <v>1024000</v>
      </c>
      <c r="W145" s="71">
        <f t="shared" si="57"/>
        <v>42</v>
      </c>
      <c r="X145">
        <f t="shared" si="60"/>
        <v>0</v>
      </c>
      <c r="Y145">
        <f t="shared" si="61"/>
        <v>0</v>
      </c>
      <c r="Z145">
        <f t="shared" si="62"/>
        <v>0</v>
      </c>
      <c r="AA145">
        <f t="shared" si="63"/>
        <v>0</v>
      </c>
      <c r="AB145">
        <f t="shared" si="64"/>
        <v>0</v>
      </c>
      <c r="AC145">
        <f t="shared" si="65"/>
        <v>0</v>
      </c>
      <c r="AD145">
        <f t="shared" si="66"/>
        <v>0</v>
      </c>
      <c r="AE145">
        <f t="shared" si="67"/>
        <v>0</v>
      </c>
      <c r="AF145">
        <f t="shared" si="68"/>
        <v>0</v>
      </c>
      <c r="AG145">
        <f t="shared" si="69"/>
        <v>0</v>
      </c>
      <c r="AH145">
        <f t="shared" si="70"/>
        <v>0</v>
      </c>
      <c r="AI145">
        <f t="shared" si="71"/>
        <v>0</v>
      </c>
      <c r="AJ145">
        <f t="shared" si="72"/>
        <v>0</v>
      </c>
      <c r="AK145">
        <f t="shared" si="73"/>
        <v>0</v>
      </c>
      <c r="AL145">
        <f t="shared" si="74"/>
        <v>1</v>
      </c>
      <c r="AM145">
        <f t="shared" si="75"/>
        <v>0</v>
      </c>
      <c r="AN145">
        <f t="shared" si="76"/>
        <v>0</v>
      </c>
      <c r="AO145">
        <f t="shared" si="77"/>
        <v>0</v>
      </c>
      <c r="AP145">
        <f t="shared" si="58"/>
        <v>0</v>
      </c>
      <c r="AQ145">
        <f t="shared" si="78"/>
        <v>0</v>
      </c>
      <c r="AR145">
        <f t="shared" si="79"/>
        <v>0</v>
      </c>
      <c r="AS145">
        <f t="shared" si="80"/>
        <v>0</v>
      </c>
      <c r="AT145">
        <f t="shared" si="81"/>
        <v>0</v>
      </c>
      <c r="AU145">
        <f t="shared" si="59"/>
        <v>0</v>
      </c>
      <c r="AV145">
        <f t="shared" si="82"/>
        <v>0</v>
      </c>
      <c r="AW145">
        <f t="shared" si="83"/>
        <v>0</v>
      </c>
      <c r="AX145">
        <f t="shared" si="84"/>
        <v>0</v>
      </c>
    </row>
    <row r="146" spans="1:50" ht="47.25" hidden="1" x14ac:dyDescent="0.25">
      <c r="A146" s="115">
        <v>145</v>
      </c>
      <c r="B146" s="64" t="s">
        <v>786</v>
      </c>
      <c r="C146" s="64" t="s">
        <v>249</v>
      </c>
      <c r="D146" s="64" t="s">
        <v>816</v>
      </c>
      <c r="E146" s="66">
        <v>520963</v>
      </c>
      <c r="F146" s="64">
        <v>10</v>
      </c>
      <c r="G146" s="67">
        <v>4</v>
      </c>
      <c r="H146" s="67">
        <v>5</v>
      </c>
      <c r="I146" s="67">
        <v>1</v>
      </c>
      <c r="J146" s="67">
        <v>2</v>
      </c>
      <c r="K146" s="67">
        <v>2</v>
      </c>
      <c r="L146" s="67">
        <v>0</v>
      </c>
      <c r="M146" s="67">
        <v>1</v>
      </c>
      <c r="N146" s="67">
        <v>4</v>
      </c>
      <c r="O146" s="67">
        <v>0</v>
      </c>
      <c r="P146" s="67">
        <v>5</v>
      </c>
      <c r="Q146" s="67">
        <v>0</v>
      </c>
      <c r="R146" s="67">
        <v>2</v>
      </c>
      <c r="S146" s="67">
        <v>3</v>
      </c>
      <c r="T146" s="67">
        <v>3</v>
      </c>
      <c r="U146" s="67">
        <v>0</v>
      </c>
      <c r="V146" s="66">
        <v>286529.65000000002</v>
      </c>
      <c r="W146" s="71">
        <f t="shared" si="57"/>
        <v>42</v>
      </c>
      <c r="X146">
        <f t="shared" si="60"/>
        <v>0</v>
      </c>
      <c r="Y146">
        <f t="shared" si="61"/>
        <v>0</v>
      </c>
      <c r="Z146">
        <f t="shared" si="62"/>
        <v>0</v>
      </c>
      <c r="AA146">
        <f t="shared" si="63"/>
        <v>0</v>
      </c>
      <c r="AB146">
        <f t="shared" si="64"/>
        <v>0</v>
      </c>
      <c r="AC146">
        <f t="shared" si="65"/>
        <v>0</v>
      </c>
      <c r="AD146">
        <f t="shared" si="66"/>
        <v>0</v>
      </c>
      <c r="AE146">
        <f t="shared" si="67"/>
        <v>0</v>
      </c>
      <c r="AF146">
        <f t="shared" si="68"/>
        <v>0</v>
      </c>
      <c r="AG146">
        <f t="shared" si="69"/>
        <v>0</v>
      </c>
      <c r="AH146">
        <f t="shared" si="70"/>
        <v>0</v>
      </c>
      <c r="AI146">
        <f t="shared" si="71"/>
        <v>0</v>
      </c>
      <c r="AJ146">
        <f t="shared" si="72"/>
        <v>0</v>
      </c>
      <c r="AK146">
        <f t="shared" si="73"/>
        <v>0</v>
      </c>
      <c r="AL146">
        <f t="shared" si="74"/>
        <v>0</v>
      </c>
      <c r="AM146">
        <f t="shared" si="75"/>
        <v>0</v>
      </c>
      <c r="AN146">
        <f t="shared" si="76"/>
        <v>1</v>
      </c>
      <c r="AO146">
        <f t="shared" si="77"/>
        <v>0</v>
      </c>
      <c r="AP146">
        <f t="shared" si="58"/>
        <v>0</v>
      </c>
      <c r="AQ146">
        <f t="shared" si="78"/>
        <v>0</v>
      </c>
      <c r="AR146">
        <f t="shared" si="79"/>
        <v>0</v>
      </c>
      <c r="AS146">
        <f t="shared" si="80"/>
        <v>0</v>
      </c>
      <c r="AT146">
        <f t="shared" si="81"/>
        <v>0</v>
      </c>
      <c r="AU146">
        <f t="shared" si="59"/>
        <v>0</v>
      </c>
      <c r="AV146">
        <f t="shared" si="82"/>
        <v>0</v>
      </c>
      <c r="AW146">
        <f t="shared" si="83"/>
        <v>0</v>
      </c>
      <c r="AX146">
        <f t="shared" si="84"/>
        <v>0</v>
      </c>
    </row>
    <row r="147" spans="1:50" ht="63" hidden="1" x14ac:dyDescent="0.25">
      <c r="A147" s="115">
        <v>146</v>
      </c>
      <c r="B147" s="64" t="s">
        <v>786</v>
      </c>
      <c r="C147" s="64" t="s">
        <v>368</v>
      </c>
      <c r="D147" s="64" t="s">
        <v>823</v>
      </c>
      <c r="E147" s="66">
        <v>2381941</v>
      </c>
      <c r="F147" s="67">
        <v>10</v>
      </c>
      <c r="G147" s="67">
        <v>3</v>
      </c>
      <c r="H147" s="67">
        <v>3</v>
      </c>
      <c r="I147" s="67">
        <v>3</v>
      </c>
      <c r="J147" s="67">
        <v>1</v>
      </c>
      <c r="K147" s="67">
        <v>1</v>
      </c>
      <c r="L147" s="67">
        <v>0</v>
      </c>
      <c r="M147" s="67">
        <v>1</v>
      </c>
      <c r="N147" s="67">
        <v>1</v>
      </c>
      <c r="O147" s="67">
        <v>6</v>
      </c>
      <c r="P147" s="67">
        <v>3</v>
      </c>
      <c r="Q147" s="67">
        <v>2</v>
      </c>
      <c r="R147" s="67">
        <v>2</v>
      </c>
      <c r="S147" s="67">
        <v>3</v>
      </c>
      <c r="T147" s="67">
        <v>3</v>
      </c>
      <c r="U147" s="67">
        <v>0</v>
      </c>
      <c r="V147" s="66">
        <v>1572081.06</v>
      </c>
      <c r="W147" s="71">
        <f t="shared" si="57"/>
        <v>42</v>
      </c>
      <c r="X147">
        <f t="shared" si="60"/>
        <v>0</v>
      </c>
      <c r="Y147">
        <f t="shared" si="61"/>
        <v>0</v>
      </c>
      <c r="Z147">
        <f t="shared" si="62"/>
        <v>0</v>
      </c>
      <c r="AA147">
        <f t="shared" si="63"/>
        <v>0</v>
      </c>
      <c r="AB147">
        <f t="shared" si="64"/>
        <v>0</v>
      </c>
      <c r="AC147">
        <f t="shared" si="65"/>
        <v>0</v>
      </c>
      <c r="AD147">
        <f t="shared" si="66"/>
        <v>0</v>
      </c>
      <c r="AE147">
        <f t="shared" si="67"/>
        <v>0</v>
      </c>
      <c r="AF147">
        <f t="shared" si="68"/>
        <v>0</v>
      </c>
      <c r="AG147">
        <f t="shared" si="69"/>
        <v>0</v>
      </c>
      <c r="AH147">
        <f t="shared" si="70"/>
        <v>0</v>
      </c>
      <c r="AI147">
        <f t="shared" si="71"/>
        <v>0</v>
      </c>
      <c r="AJ147">
        <f t="shared" si="72"/>
        <v>0</v>
      </c>
      <c r="AK147">
        <f t="shared" si="73"/>
        <v>0</v>
      </c>
      <c r="AL147">
        <f t="shared" si="74"/>
        <v>0</v>
      </c>
      <c r="AM147">
        <f t="shared" si="75"/>
        <v>0</v>
      </c>
      <c r="AN147">
        <f t="shared" si="76"/>
        <v>1</v>
      </c>
      <c r="AO147">
        <f t="shared" si="77"/>
        <v>0</v>
      </c>
      <c r="AP147">
        <f t="shared" si="58"/>
        <v>0</v>
      </c>
      <c r="AQ147">
        <f t="shared" si="78"/>
        <v>0</v>
      </c>
      <c r="AR147">
        <f t="shared" si="79"/>
        <v>0</v>
      </c>
      <c r="AS147">
        <f t="shared" si="80"/>
        <v>0</v>
      </c>
      <c r="AT147">
        <f t="shared" si="81"/>
        <v>0</v>
      </c>
      <c r="AU147">
        <f t="shared" si="59"/>
        <v>0</v>
      </c>
      <c r="AV147">
        <f t="shared" si="82"/>
        <v>0</v>
      </c>
      <c r="AW147">
        <f t="shared" si="83"/>
        <v>0</v>
      </c>
      <c r="AX147">
        <f t="shared" si="84"/>
        <v>0</v>
      </c>
    </row>
    <row r="148" spans="1:50" ht="94.5" hidden="1" x14ac:dyDescent="0.25">
      <c r="A148" s="115">
        <v>147</v>
      </c>
      <c r="B148" s="64" t="s">
        <v>1486</v>
      </c>
      <c r="C148" s="64" t="s">
        <v>1532</v>
      </c>
      <c r="D148" s="64" t="s">
        <v>1533</v>
      </c>
      <c r="E148" s="67">
        <v>500000</v>
      </c>
      <c r="F148" s="67">
        <v>5</v>
      </c>
      <c r="G148" s="67">
        <v>3</v>
      </c>
      <c r="H148" s="67">
        <v>3</v>
      </c>
      <c r="I148" s="67">
        <v>3</v>
      </c>
      <c r="J148" s="67">
        <v>0</v>
      </c>
      <c r="K148" s="79">
        <v>2</v>
      </c>
      <c r="L148" s="67">
        <v>0</v>
      </c>
      <c r="M148" s="67">
        <v>7</v>
      </c>
      <c r="N148" s="67">
        <v>5</v>
      </c>
      <c r="O148" s="67">
        <v>3</v>
      </c>
      <c r="P148" s="67">
        <v>3</v>
      </c>
      <c r="Q148" s="67">
        <v>0</v>
      </c>
      <c r="R148" s="67">
        <v>2</v>
      </c>
      <c r="S148" s="67">
        <v>3</v>
      </c>
      <c r="T148" s="67">
        <v>3</v>
      </c>
      <c r="U148" s="67">
        <v>0</v>
      </c>
      <c r="V148" s="67">
        <v>370000</v>
      </c>
      <c r="W148" s="71">
        <f t="shared" si="57"/>
        <v>42</v>
      </c>
      <c r="X148">
        <f t="shared" si="60"/>
        <v>0</v>
      </c>
      <c r="Y148">
        <f t="shared" si="61"/>
        <v>0</v>
      </c>
      <c r="Z148">
        <f t="shared" si="62"/>
        <v>0</v>
      </c>
      <c r="AA148">
        <f t="shared" si="63"/>
        <v>0</v>
      </c>
      <c r="AB148">
        <f t="shared" si="64"/>
        <v>0</v>
      </c>
      <c r="AC148">
        <f t="shared" si="65"/>
        <v>0</v>
      </c>
      <c r="AD148">
        <f t="shared" si="66"/>
        <v>0</v>
      </c>
      <c r="AE148">
        <f t="shared" si="67"/>
        <v>0</v>
      </c>
      <c r="AF148">
        <f t="shared" si="68"/>
        <v>0</v>
      </c>
      <c r="AG148">
        <f t="shared" si="69"/>
        <v>0</v>
      </c>
      <c r="AH148">
        <f t="shared" si="70"/>
        <v>0</v>
      </c>
      <c r="AI148">
        <f t="shared" si="71"/>
        <v>0</v>
      </c>
      <c r="AJ148">
        <f t="shared" si="72"/>
        <v>0</v>
      </c>
      <c r="AK148">
        <f t="shared" si="73"/>
        <v>0</v>
      </c>
      <c r="AL148">
        <f t="shared" si="74"/>
        <v>1</v>
      </c>
      <c r="AM148">
        <f t="shared" si="75"/>
        <v>0</v>
      </c>
      <c r="AN148">
        <f t="shared" si="76"/>
        <v>0</v>
      </c>
      <c r="AO148">
        <f t="shared" si="77"/>
        <v>0</v>
      </c>
      <c r="AP148">
        <f t="shared" si="58"/>
        <v>0</v>
      </c>
      <c r="AQ148">
        <f t="shared" si="78"/>
        <v>0</v>
      </c>
      <c r="AR148">
        <f t="shared" si="79"/>
        <v>0</v>
      </c>
      <c r="AS148">
        <f t="shared" si="80"/>
        <v>0</v>
      </c>
      <c r="AT148">
        <f t="shared" si="81"/>
        <v>0</v>
      </c>
      <c r="AU148">
        <f t="shared" si="59"/>
        <v>0</v>
      </c>
      <c r="AV148">
        <f t="shared" si="82"/>
        <v>0</v>
      </c>
      <c r="AW148">
        <f t="shared" si="83"/>
        <v>0</v>
      </c>
      <c r="AX148">
        <f t="shared" si="84"/>
        <v>0</v>
      </c>
    </row>
    <row r="149" spans="1:50" ht="63" hidden="1" x14ac:dyDescent="0.25">
      <c r="A149" s="115">
        <v>148</v>
      </c>
      <c r="B149" s="64" t="s">
        <v>49</v>
      </c>
      <c r="C149" s="64" t="s">
        <v>444</v>
      </c>
      <c r="D149" s="64" t="s">
        <v>451</v>
      </c>
      <c r="E149" s="66">
        <v>50000</v>
      </c>
      <c r="F149" s="67">
        <v>0</v>
      </c>
      <c r="G149" s="67">
        <v>0</v>
      </c>
      <c r="H149" s="67">
        <v>3</v>
      </c>
      <c r="I149" s="67">
        <v>1</v>
      </c>
      <c r="J149" s="67">
        <v>0</v>
      </c>
      <c r="K149" s="67">
        <v>5</v>
      </c>
      <c r="L149" s="67">
        <v>3</v>
      </c>
      <c r="M149" s="67">
        <v>10</v>
      </c>
      <c r="N149" s="67">
        <v>1</v>
      </c>
      <c r="O149" s="67">
        <v>5</v>
      </c>
      <c r="P149" s="67">
        <v>5</v>
      </c>
      <c r="Q149" s="67">
        <v>0</v>
      </c>
      <c r="R149" s="67">
        <v>2</v>
      </c>
      <c r="S149" s="67">
        <v>3</v>
      </c>
      <c r="T149" s="67">
        <v>3</v>
      </c>
      <c r="U149" s="67">
        <v>0</v>
      </c>
      <c r="V149" s="66">
        <v>35000</v>
      </c>
      <c r="W149" s="71">
        <f t="shared" si="57"/>
        <v>41</v>
      </c>
      <c r="X149">
        <f t="shared" si="60"/>
        <v>0</v>
      </c>
      <c r="Y149">
        <f t="shared" si="61"/>
        <v>0</v>
      </c>
      <c r="Z149">
        <f t="shared" si="62"/>
        <v>0</v>
      </c>
      <c r="AA149">
        <f t="shared" si="63"/>
        <v>0</v>
      </c>
      <c r="AB149">
        <f t="shared" si="64"/>
        <v>0</v>
      </c>
      <c r="AC149">
        <f t="shared" si="65"/>
        <v>1</v>
      </c>
      <c r="AD149">
        <f t="shared" si="66"/>
        <v>0</v>
      </c>
      <c r="AE149">
        <f t="shared" si="67"/>
        <v>0</v>
      </c>
      <c r="AF149">
        <f t="shared" si="68"/>
        <v>0</v>
      </c>
      <c r="AG149">
        <f t="shared" si="69"/>
        <v>0</v>
      </c>
      <c r="AH149">
        <f t="shared" si="70"/>
        <v>0</v>
      </c>
      <c r="AI149">
        <f t="shared" si="71"/>
        <v>0</v>
      </c>
      <c r="AJ149">
        <f t="shared" si="72"/>
        <v>0</v>
      </c>
      <c r="AK149">
        <f t="shared" si="73"/>
        <v>0</v>
      </c>
      <c r="AL149">
        <f t="shared" si="74"/>
        <v>0</v>
      </c>
      <c r="AM149">
        <f t="shared" si="75"/>
        <v>0</v>
      </c>
      <c r="AN149">
        <f t="shared" si="76"/>
        <v>0</v>
      </c>
      <c r="AO149">
        <f t="shared" si="77"/>
        <v>0</v>
      </c>
      <c r="AP149">
        <f t="shared" si="58"/>
        <v>0</v>
      </c>
      <c r="AQ149">
        <f t="shared" si="78"/>
        <v>0</v>
      </c>
      <c r="AR149">
        <f t="shared" si="79"/>
        <v>0</v>
      </c>
      <c r="AS149">
        <f t="shared" si="80"/>
        <v>0</v>
      </c>
      <c r="AT149">
        <f t="shared" si="81"/>
        <v>0</v>
      </c>
      <c r="AU149">
        <f t="shared" si="59"/>
        <v>0</v>
      </c>
      <c r="AV149">
        <f t="shared" si="82"/>
        <v>0</v>
      </c>
      <c r="AW149">
        <f t="shared" si="83"/>
        <v>0</v>
      </c>
      <c r="AX149">
        <f t="shared" si="84"/>
        <v>0</v>
      </c>
    </row>
    <row r="150" spans="1:50" ht="63" hidden="1" x14ac:dyDescent="0.25">
      <c r="A150" s="115">
        <v>149</v>
      </c>
      <c r="B150" s="64" t="s">
        <v>1711</v>
      </c>
      <c r="C150" s="64" t="s">
        <v>23</v>
      </c>
      <c r="D150" s="64" t="s">
        <v>1006</v>
      </c>
      <c r="E150" s="66">
        <v>188724.56</v>
      </c>
      <c r="F150" s="67">
        <v>1</v>
      </c>
      <c r="G150" s="67">
        <v>4</v>
      </c>
      <c r="H150" s="67">
        <v>5</v>
      </c>
      <c r="I150" s="67">
        <v>1</v>
      </c>
      <c r="J150" s="67">
        <v>2</v>
      </c>
      <c r="K150" s="67">
        <v>3</v>
      </c>
      <c r="L150" s="67">
        <v>0</v>
      </c>
      <c r="M150" s="67">
        <v>1</v>
      </c>
      <c r="N150" s="67">
        <v>10</v>
      </c>
      <c r="O150" s="67">
        <v>2</v>
      </c>
      <c r="P150" s="67">
        <v>2</v>
      </c>
      <c r="Q150" s="67">
        <v>2</v>
      </c>
      <c r="R150" s="67">
        <v>2</v>
      </c>
      <c r="S150" s="67">
        <v>3</v>
      </c>
      <c r="T150" s="67">
        <v>3</v>
      </c>
      <c r="U150" s="67">
        <v>0</v>
      </c>
      <c r="V150" s="66">
        <v>138274.44</v>
      </c>
      <c r="W150" s="71">
        <f t="shared" si="57"/>
        <v>41</v>
      </c>
      <c r="X150">
        <f t="shared" si="60"/>
        <v>0</v>
      </c>
      <c r="Y150">
        <f t="shared" si="61"/>
        <v>0</v>
      </c>
      <c r="Z150">
        <f t="shared" si="62"/>
        <v>0</v>
      </c>
      <c r="AA150">
        <f t="shared" si="63"/>
        <v>0</v>
      </c>
      <c r="AB150">
        <f t="shared" si="64"/>
        <v>0</v>
      </c>
      <c r="AC150">
        <f t="shared" si="65"/>
        <v>0</v>
      </c>
      <c r="AD150">
        <f t="shared" si="66"/>
        <v>0</v>
      </c>
      <c r="AE150">
        <f t="shared" si="67"/>
        <v>0</v>
      </c>
      <c r="AF150">
        <f t="shared" si="68"/>
        <v>0</v>
      </c>
      <c r="AG150">
        <f t="shared" si="69"/>
        <v>0</v>
      </c>
      <c r="AH150">
        <f t="shared" si="70"/>
        <v>0</v>
      </c>
      <c r="AI150">
        <f t="shared" si="71"/>
        <v>0</v>
      </c>
      <c r="AJ150">
        <f t="shared" si="72"/>
        <v>0</v>
      </c>
      <c r="AK150">
        <f t="shared" si="73"/>
        <v>0</v>
      </c>
      <c r="AL150">
        <f t="shared" si="74"/>
        <v>0</v>
      </c>
      <c r="AM150">
        <f t="shared" si="75"/>
        <v>0</v>
      </c>
      <c r="AN150">
        <f t="shared" si="76"/>
        <v>0</v>
      </c>
      <c r="AO150">
        <f t="shared" si="77"/>
        <v>0</v>
      </c>
      <c r="AP150">
        <f t="shared" si="58"/>
        <v>0</v>
      </c>
      <c r="AQ150">
        <f t="shared" si="78"/>
        <v>0</v>
      </c>
      <c r="AR150">
        <f t="shared" si="79"/>
        <v>0</v>
      </c>
      <c r="AS150">
        <f t="shared" si="80"/>
        <v>0</v>
      </c>
      <c r="AT150">
        <f t="shared" si="81"/>
        <v>0</v>
      </c>
      <c r="AU150">
        <f t="shared" si="59"/>
        <v>1</v>
      </c>
      <c r="AV150">
        <f t="shared" si="82"/>
        <v>0</v>
      </c>
      <c r="AW150">
        <f t="shared" si="83"/>
        <v>0</v>
      </c>
      <c r="AX150">
        <f t="shared" si="84"/>
        <v>0</v>
      </c>
    </row>
    <row r="151" spans="1:50" ht="78.75" hidden="1" x14ac:dyDescent="0.25">
      <c r="A151" s="115">
        <v>150</v>
      </c>
      <c r="B151" s="62" t="s">
        <v>883</v>
      </c>
      <c r="C151" s="62" t="s">
        <v>886</v>
      </c>
      <c r="D151" s="62" t="s">
        <v>887</v>
      </c>
      <c r="E151" s="66">
        <v>1914135</v>
      </c>
      <c r="F151" s="67">
        <v>5</v>
      </c>
      <c r="G151" s="72">
        <v>3</v>
      </c>
      <c r="H151" s="72">
        <v>3</v>
      </c>
      <c r="I151" s="72">
        <v>3</v>
      </c>
      <c r="J151" s="72">
        <v>0</v>
      </c>
      <c r="K151" s="72">
        <v>4</v>
      </c>
      <c r="L151" s="72">
        <v>0</v>
      </c>
      <c r="M151" s="72">
        <v>1</v>
      </c>
      <c r="N151" s="72">
        <v>10</v>
      </c>
      <c r="O151" s="67">
        <v>1</v>
      </c>
      <c r="P151" s="67">
        <v>3</v>
      </c>
      <c r="Q151" s="72">
        <v>0</v>
      </c>
      <c r="R151" s="72">
        <v>2</v>
      </c>
      <c r="S151" s="72">
        <v>3</v>
      </c>
      <c r="T151" s="72">
        <v>3</v>
      </c>
      <c r="U151" s="67">
        <v>0</v>
      </c>
      <c r="V151" s="66">
        <v>1363177.2</v>
      </c>
      <c r="W151" s="71">
        <f t="shared" si="57"/>
        <v>41</v>
      </c>
      <c r="X151">
        <f t="shared" si="60"/>
        <v>0</v>
      </c>
      <c r="Y151">
        <f t="shared" si="61"/>
        <v>0</v>
      </c>
      <c r="Z151">
        <f t="shared" si="62"/>
        <v>0</v>
      </c>
      <c r="AA151">
        <f t="shared" si="63"/>
        <v>0</v>
      </c>
      <c r="AB151">
        <f t="shared" si="64"/>
        <v>0</v>
      </c>
      <c r="AC151">
        <f t="shared" si="65"/>
        <v>0</v>
      </c>
      <c r="AD151">
        <f t="shared" si="66"/>
        <v>0</v>
      </c>
      <c r="AE151">
        <f t="shared" si="67"/>
        <v>0</v>
      </c>
      <c r="AF151">
        <f t="shared" si="68"/>
        <v>0</v>
      </c>
      <c r="AG151">
        <f t="shared" si="69"/>
        <v>0</v>
      </c>
      <c r="AH151">
        <f t="shared" si="70"/>
        <v>0</v>
      </c>
      <c r="AI151">
        <f t="shared" si="71"/>
        <v>0</v>
      </c>
      <c r="AJ151">
        <f t="shared" si="72"/>
        <v>0</v>
      </c>
      <c r="AK151">
        <f t="shared" si="73"/>
        <v>0</v>
      </c>
      <c r="AL151">
        <f t="shared" si="74"/>
        <v>1</v>
      </c>
      <c r="AM151">
        <f t="shared" si="75"/>
        <v>0</v>
      </c>
      <c r="AN151">
        <f t="shared" si="76"/>
        <v>0</v>
      </c>
      <c r="AO151">
        <f t="shared" si="77"/>
        <v>0</v>
      </c>
      <c r="AP151">
        <f t="shared" si="58"/>
        <v>0</v>
      </c>
      <c r="AQ151">
        <f t="shared" si="78"/>
        <v>0</v>
      </c>
      <c r="AR151">
        <f t="shared" si="79"/>
        <v>0</v>
      </c>
      <c r="AS151">
        <f t="shared" si="80"/>
        <v>0</v>
      </c>
      <c r="AT151">
        <f t="shared" si="81"/>
        <v>0</v>
      </c>
      <c r="AU151">
        <f t="shared" si="59"/>
        <v>0</v>
      </c>
      <c r="AV151">
        <f t="shared" si="82"/>
        <v>0</v>
      </c>
      <c r="AW151">
        <f t="shared" si="83"/>
        <v>0</v>
      </c>
      <c r="AX151">
        <f t="shared" si="84"/>
        <v>0</v>
      </c>
    </row>
    <row r="152" spans="1:50" ht="63" hidden="1" x14ac:dyDescent="0.25">
      <c r="A152" s="115">
        <v>151</v>
      </c>
      <c r="B152" s="64" t="s">
        <v>1425</v>
      </c>
      <c r="C152" s="64" t="s">
        <v>982</v>
      </c>
      <c r="D152" s="64" t="s">
        <v>1428</v>
      </c>
      <c r="E152" s="66">
        <v>545000</v>
      </c>
      <c r="F152" s="67">
        <v>10</v>
      </c>
      <c r="G152" s="67">
        <v>3</v>
      </c>
      <c r="H152" s="67">
        <v>3</v>
      </c>
      <c r="I152" s="67">
        <v>3</v>
      </c>
      <c r="J152" s="67">
        <v>0</v>
      </c>
      <c r="K152" s="67">
        <v>2</v>
      </c>
      <c r="L152" s="67">
        <v>0</v>
      </c>
      <c r="M152" s="67">
        <v>5</v>
      </c>
      <c r="N152" s="67">
        <v>2</v>
      </c>
      <c r="O152" s="67">
        <v>5</v>
      </c>
      <c r="P152" s="67">
        <v>0</v>
      </c>
      <c r="Q152" s="67">
        <v>0</v>
      </c>
      <c r="R152" s="67">
        <v>2</v>
      </c>
      <c r="S152" s="67">
        <v>3</v>
      </c>
      <c r="T152" s="67">
        <v>3</v>
      </c>
      <c r="U152" s="67">
        <v>0</v>
      </c>
      <c r="V152" s="66">
        <v>380700</v>
      </c>
      <c r="W152" s="71">
        <f t="shared" si="57"/>
        <v>41</v>
      </c>
      <c r="X152">
        <f t="shared" si="60"/>
        <v>0</v>
      </c>
      <c r="Y152">
        <f t="shared" si="61"/>
        <v>0</v>
      </c>
      <c r="Z152">
        <f t="shared" si="62"/>
        <v>0</v>
      </c>
      <c r="AA152">
        <f t="shared" si="63"/>
        <v>0</v>
      </c>
      <c r="AB152">
        <f t="shared" si="64"/>
        <v>0</v>
      </c>
      <c r="AC152">
        <f t="shared" si="65"/>
        <v>0</v>
      </c>
      <c r="AD152">
        <f t="shared" si="66"/>
        <v>0</v>
      </c>
      <c r="AE152">
        <f t="shared" si="67"/>
        <v>0</v>
      </c>
      <c r="AF152">
        <f t="shared" si="68"/>
        <v>0</v>
      </c>
      <c r="AG152">
        <f t="shared" si="69"/>
        <v>0</v>
      </c>
      <c r="AH152">
        <f t="shared" si="70"/>
        <v>0</v>
      </c>
      <c r="AI152">
        <f t="shared" si="71"/>
        <v>0</v>
      </c>
      <c r="AJ152">
        <f t="shared" si="72"/>
        <v>0</v>
      </c>
      <c r="AK152">
        <f t="shared" si="73"/>
        <v>0</v>
      </c>
      <c r="AL152">
        <f t="shared" si="74"/>
        <v>0</v>
      </c>
      <c r="AM152">
        <f t="shared" si="75"/>
        <v>0</v>
      </c>
      <c r="AN152">
        <f t="shared" si="76"/>
        <v>0</v>
      </c>
      <c r="AO152">
        <f t="shared" si="77"/>
        <v>0</v>
      </c>
      <c r="AP152">
        <f t="shared" si="58"/>
        <v>0</v>
      </c>
      <c r="AQ152">
        <f t="shared" si="78"/>
        <v>0</v>
      </c>
      <c r="AR152">
        <f t="shared" si="79"/>
        <v>0</v>
      </c>
      <c r="AS152">
        <f t="shared" si="80"/>
        <v>0</v>
      </c>
      <c r="AT152">
        <f t="shared" si="81"/>
        <v>0</v>
      </c>
      <c r="AU152">
        <f t="shared" si="59"/>
        <v>0</v>
      </c>
      <c r="AV152">
        <f t="shared" si="82"/>
        <v>1</v>
      </c>
      <c r="AW152">
        <f t="shared" si="83"/>
        <v>0</v>
      </c>
      <c r="AX152">
        <f t="shared" si="84"/>
        <v>0</v>
      </c>
    </row>
    <row r="153" spans="1:50" ht="63" hidden="1" x14ac:dyDescent="0.25">
      <c r="A153" s="115">
        <v>152</v>
      </c>
      <c r="B153" s="64" t="s">
        <v>1176</v>
      </c>
      <c r="C153" s="64" t="s">
        <v>249</v>
      </c>
      <c r="D153" s="64" t="s">
        <v>1182</v>
      </c>
      <c r="E153" s="67">
        <v>310377</v>
      </c>
      <c r="F153" s="67">
        <v>2</v>
      </c>
      <c r="G153" s="67">
        <v>0</v>
      </c>
      <c r="H153" s="67">
        <v>5</v>
      </c>
      <c r="I153" s="67">
        <v>1</v>
      </c>
      <c r="J153" s="67">
        <v>0</v>
      </c>
      <c r="K153" s="67">
        <v>5</v>
      </c>
      <c r="L153" s="67">
        <v>0</v>
      </c>
      <c r="M153" s="67">
        <v>1</v>
      </c>
      <c r="N153" s="67">
        <v>5</v>
      </c>
      <c r="O153" s="67">
        <v>10</v>
      </c>
      <c r="P153" s="67">
        <v>7</v>
      </c>
      <c r="Q153" s="67">
        <v>0</v>
      </c>
      <c r="R153" s="67">
        <v>2</v>
      </c>
      <c r="S153" s="67">
        <v>3</v>
      </c>
      <c r="T153" s="67">
        <v>0</v>
      </c>
      <c r="U153" s="67">
        <v>0</v>
      </c>
      <c r="V153" s="67">
        <v>183377</v>
      </c>
      <c r="W153" s="71">
        <f t="shared" si="57"/>
        <v>41</v>
      </c>
      <c r="X153">
        <f t="shared" si="60"/>
        <v>0</v>
      </c>
      <c r="Y153">
        <f t="shared" si="61"/>
        <v>0</v>
      </c>
      <c r="Z153">
        <f t="shared" si="62"/>
        <v>0</v>
      </c>
      <c r="AA153">
        <f t="shared" si="63"/>
        <v>0</v>
      </c>
      <c r="AB153">
        <f t="shared" si="64"/>
        <v>0</v>
      </c>
      <c r="AC153">
        <f t="shared" si="65"/>
        <v>0</v>
      </c>
      <c r="AD153">
        <f t="shared" si="66"/>
        <v>0</v>
      </c>
      <c r="AE153">
        <f t="shared" si="67"/>
        <v>0</v>
      </c>
      <c r="AF153">
        <f t="shared" si="68"/>
        <v>0</v>
      </c>
      <c r="AG153">
        <f t="shared" si="69"/>
        <v>0</v>
      </c>
      <c r="AH153">
        <f t="shared" si="70"/>
        <v>0</v>
      </c>
      <c r="AI153">
        <f t="shared" si="71"/>
        <v>0</v>
      </c>
      <c r="AJ153">
        <f t="shared" si="72"/>
        <v>0</v>
      </c>
      <c r="AK153">
        <f t="shared" si="73"/>
        <v>0</v>
      </c>
      <c r="AL153">
        <f t="shared" si="74"/>
        <v>0</v>
      </c>
      <c r="AM153">
        <f t="shared" si="75"/>
        <v>0</v>
      </c>
      <c r="AN153">
        <f t="shared" si="76"/>
        <v>0</v>
      </c>
      <c r="AO153">
        <f t="shared" si="77"/>
        <v>0</v>
      </c>
      <c r="AP153">
        <f t="shared" si="58"/>
        <v>1</v>
      </c>
      <c r="AQ153">
        <f t="shared" si="78"/>
        <v>0</v>
      </c>
      <c r="AR153">
        <f t="shared" si="79"/>
        <v>0</v>
      </c>
      <c r="AS153">
        <f t="shared" si="80"/>
        <v>0</v>
      </c>
      <c r="AT153">
        <f t="shared" si="81"/>
        <v>0</v>
      </c>
      <c r="AU153">
        <f t="shared" si="59"/>
        <v>0</v>
      </c>
      <c r="AV153">
        <f t="shared" si="82"/>
        <v>0</v>
      </c>
      <c r="AW153">
        <f t="shared" si="83"/>
        <v>0</v>
      </c>
      <c r="AX153">
        <f t="shared" si="84"/>
        <v>0</v>
      </c>
    </row>
    <row r="154" spans="1:50" ht="94.5" hidden="1" x14ac:dyDescent="0.25">
      <c r="A154" s="115">
        <v>153</v>
      </c>
      <c r="B154" s="62" t="s">
        <v>835</v>
      </c>
      <c r="C154" s="62" t="s">
        <v>838</v>
      </c>
      <c r="D154" s="62" t="s">
        <v>839</v>
      </c>
      <c r="E154" s="66">
        <v>2000000</v>
      </c>
      <c r="F154" s="67">
        <v>5</v>
      </c>
      <c r="G154" s="72">
        <v>3</v>
      </c>
      <c r="H154" s="72">
        <v>3</v>
      </c>
      <c r="I154" s="72">
        <v>1</v>
      </c>
      <c r="J154" s="72">
        <v>0</v>
      </c>
      <c r="K154" s="72">
        <v>5</v>
      </c>
      <c r="L154" s="72">
        <v>0</v>
      </c>
      <c r="M154" s="72">
        <v>1</v>
      </c>
      <c r="N154" s="72">
        <v>10</v>
      </c>
      <c r="O154" s="67">
        <v>5</v>
      </c>
      <c r="P154" s="67">
        <v>0</v>
      </c>
      <c r="Q154" s="72">
        <v>0</v>
      </c>
      <c r="R154" s="72">
        <v>2</v>
      </c>
      <c r="S154" s="72">
        <v>3</v>
      </c>
      <c r="T154" s="72">
        <v>3</v>
      </c>
      <c r="U154" s="67">
        <v>0</v>
      </c>
      <c r="V154" s="66">
        <v>1460000</v>
      </c>
      <c r="W154" s="71">
        <f t="shared" si="57"/>
        <v>41</v>
      </c>
      <c r="X154">
        <f t="shared" si="60"/>
        <v>0</v>
      </c>
      <c r="Y154">
        <f t="shared" si="61"/>
        <v>0</v>
      </c>
      <c r="Z154">
        <f t="shared" si="62"/>
        <v>0</v>
      </c>
      <c r="AA154">
        <f t="shared" si="63"/>
        <v>0</v>
      </c>
      <c r="AB154">
        <f t="shared" si="64"/>
        <v>0</v>
      </c>
      <c r="AC154">
        <f t="shared" si="65"/>
        <v>0</v>
      </c>
      <c r="AD154">
        <f t="shared" si="66"/>
        <v>0</v>
      </c>
      <c r="AE154">
        <f t="shared" si="67"/>
        <v>0</v>
      </c>
      <c r="AF154">
        <f t="shared" si="68"/>
        <v>0</v>
      </c>
      <c r="AG154">
        <f t="shared" si="69"/>
        <v>0</v>
      </c>
      <c r="AH154">
        <f t="shared" si="70"/>
        <v>0</v>
      </c>
      <c r="AI154">
        <f t="shared" si="71"/>
        <v>0</v>
      </c>
      <c r="AJ154">
        <f t="shared" si="72"/>
        <v>0</v>
      </c>
      <c r="AK154">
        <f t="shared" si="73"/>
        <v>0</v>
      </c>
      <c r="AL154">
        <f t="shared" si="74"/>
        <v>1</v>
      </c>
      <c r="AM154">
        <f t="shared" si="75"/>
        <v>0</v>
      </c>
      <c r="AN154">
        <f t="shared" si="76"/>
        <v>0</v>
      </c>
      <c r="AO154">
        <f t="shared" si="77"/>
        <v>0</v>
      </c>
      <c r="AP154">
        <f t="shared" si="58"/>
        <v>0</v>
      </c>
      <c r="AQ154">
        <f t="shared" si="78"/>
        <v>0</v>
      </c>
      <c r="AR154">
        <f t="shared" si="79"/>
        <v>0</v>
      </c>
      <c r="AS154">
        <f t="shared" si="80"/>
        <v>0</v>
      </c>
      <c r="AT154">
        <f t="shared" si="81"/>
        <v>0</v>
      </c>
      <c r="AU154">
        <f t="shared" si="59"/>
        <v>0</v>
      </c>
      <c r="AV154">
        <f t="shared" si="82"/>
        <v>0</v>
      </c>
      <c r="AW154">
        <f t="shared" si="83"/>
        <v>0</v>
      </c>
      <c r="AX154">
        <f t="shared" si="84"/>
        <v>0</v>
      </c>
    </row>
    <row r="155" spans="1:50" ht="94.5" hidden="1" x14ac:dyDescent="0.25">
      <c r="A155" s="115">
        <v>154</v>
      </c>
      <c r="B155" s="62" t="s">
        <v>835</v>
      </c>
      <c r="C155" s="62" t="s">
        <v>838</v>
      </c>
      <c r="D155" s="62" t="s">
        <v>840</v>
      </c>
      <c r="E155" s="66">
        <v>2000000</v>
      </c>
      <c r="F155" s="67">
        <v>5</v>
      </c>
      <c r="G155" s="72">
        <v>3</v>
      </c>
      <c r="H155" s="72">
        <v>3</v>
      </c>
      <c r="I155" s="72">
        <v>1</v>
      </c>
      <c r="J155" s="72">
        <v>0</v>
      </c>
      <c r="K155" s="72">
        <v>5</v>
      </c>
      <c r="L155" s="72">
        <v>0</v>
      </c>
      <c r="M155" s="72">
        <v>1</v>
      </c>
      <c r="N155" s="72">
        <v>10</v>
      </c>
      <c r="O155" s="67">
        <v>5</v>
      </c>
      <c r="P155" s="67">
        <v>0</v>
      </c>
      <c r="Q155" s="72">
        <v>0</v>
      </c>
      <c r="R155" s="72">
        <v>2</v>
      </c>
      <c r="S155" s="72">
        <v>3</v>
      </c>
      <c r="T155" s="72">
        <v>3</v>
      </c>
      <c r="U155" s="67">
        <v>0</v>
      </c>
      <c r="V155" s="66">
        <v>1460000</v>
      </c>
      <c r="W155" s="71">
        <f t="shared" si="57"/>
        <v>41</v>
      </c>
      <c r="X155">
        <f t="shared" si="60"/>
        <v>0</v>
      </c>
      <c r="Y155">
        <f t="shared" si="61"/>
        <v>0</v>
      </c>
      <c r="Z155">
        <f t="shared" si="62"/>
        <v>0</v>
      </c>
      <c r="AA155">
        <f t="shared" si="63"/>
        <v>0</v>
      </c>
      <c r="AB155">
        <f t="shared" si="64"/>
        <v>0</v>
      </c>
      <c r="AC155">
        <f t="shared" si="65"/>
        <v>0</v>
      </c>
      <c r="AD155">
        <f t="shared" si="66"/>
        <v>0</v>
      </c>
      <c r="AE155">
        <f t="shared" si="67"/>
        <v>0</v>
      </c>
      <c r="AF155">
        <f t="shared" si="68"/>
        <v>0</v>
      </c>
      <c r="AG155">
        <f t="shared" si="69"/>
        <v>0</v>
      </c>
      <c r="AH155">
        <f t="shared" si="70"/>
        <v>0</v>
      </c>
      <c r="AI155">
        <f t="shared" si="71"/>
        <v>0</v>
      </c>
      <c r="AJ155">
        <f t="shared" si="72"/>
        <v>0</v>
      </c>
      <c r="AK155">
        <f t="shared" si="73"/>
        <v>0</v>
      </c>
      <c r="AL155">
        <f t="shared" si="74"/>
        <v>1</v>
      </c>
      <c r="AM155">
        <f t="shared" si="75"/>
        <v>0</v>
      </c>
      <c r="AN155">
        <f t="shared" si="76"/>
        <v>0</v>
      </c>
      <c r="AO155">
        <f t="shared" si="77"/>
        <v>0</v>
      </c>
      <c r="AP155">
        <f t="shared" si="58"/>
        <v>0</v>
      </c>
      <c r="AQ155">
        <f t="shared" si="78"/>
        <v>0</v>
      </c>
      <c r="AR155">
        <f t="shared" si="79"/>
        <v>0</v>
      </c>
      <c r="AS155">
        <f t="shared" si="80"/>
        <v>0</v>
      </c>
      <c r="AT155">
        <f t="shared" si="81"/>
        <v>0</v>
      </c>
      <c r="AU155">
        <f t="shared" si="59"/>
        <v>0</v>
      </c>
      <c r="AV155">
        <f t="shared" si="82"/>
        <v>0</v>
      </c>
      <c r="AW155">
        <f t="shared" si="83"/>
        <v>0</v>
      </c>
      <c r="AX155">
        <f t="shared" si="84"/>
        <v>0</v>
      </c>
    </row>
    <row r="156" spans="1:50" ht="78.75" hidden="1" x14ac:dyDescent="0.25">
      <c r="A156" s="115">
        <v>155</v>
      </c>
      <c r="B156" s="62" t="s">
        <v>835</v>
      </c>
      <c r="C156" s="62" t="s">
        <v>843</v>
      </c>
      <c r="D156" s="62" t="s">
        <v>849</v>
      </c>
      <c r="E156" s="66">
        <v>1990900</v>
      </c>
      <c r="F156" s="67">
        <v>5</v>
      </c>
      <c r="G156" s="72">
        <v>0</v>
      </c>
      <c r="H156" s="72">
        <v>5</v>
      </c>
      <c r="I156" s="72">
        <v>1</v>
      </c>
      <c r="J156" s="72">
        <v>0</v>
      </c>
      <c r="K156" s="72">
        <v>4</v>
      </c>
      <c r="L156" s="72">
        <v>0</v>
      </c>
      <c r="M156" s="72">
        <v>1</v>
      </c>
      <c r="N156" s="72">
        <v>10</v>
      </c>
      <c r="O156" s="67">
        <v>10</v>
      </c>
      <c r="P156" s="67">
        <v>0</v>
      </c>
      <c r="Q156" s="72">
        <v>0</v>
      </c>
      <c r="R156" s="72">
        <v>2</v>
      </c>
      <c r="S156" s="72">
        <v>3</v>
      </c>
      <c r="T156" s="72">
        <v>0</v>
      </c>
      <c r="U156" s="67">
        <v>0</v>
      </c>
      <c r="V156" s="66">
        <v>1250900</v>
      </c>
      <c r="W156" s="71">
        <f t="shared" si="57"/>
        <v>41</v>
      </c>
      <c r="X156">
        <f t="shared" si="60"/>
        <v>0</v>
      </c>
      <c r="Y156">
        <f t="shared" si="61"/>
        <v>0</v>
      </c>
      <c r="Z156">
        <f t="shared" si="62"/>
        <v>0</v>
      </c>
      <c r="AA156">
        <f t="shared" si="63"/>
        <v>0</v>
      </c>
      <c r="AB156">
        <f t="shared" si="64"/>
        <v>0</v>
      </c>
      <c r="AC156">
        <f t="shared" si="65"/>
        <v>0</v>
      </c>
      <c r="AD156">
        <f t="shared" si="66"/>
        <v>0</v>
      </c>
      <c r="AE156">
        <f t="shared" si="67"/>
        <v>0</v>
      </c>
      <c r="AF156">
        <f t="shared" si="68"/>
        <v>0</v>
      </c>
      <c r="AG156">
        <f t="shared" si="69"/>
        <v>0</v>
      </c>
      <c r="AH156">
        <f t="shared" si="70"/>
        <v>0</v>
      </c>
      <c r="AI156">
        <f t="shared" si="71"/>
        <v>0</v>
      </c>
      <c r="AJ156">
        <f t="shared" si="72"/>
        <v>0</v>
      </c>
      <c r="AK156">
        <f t="shared" si="73"/>
        <v>0</v>
      </c>
      <c r="AL156">
        <f t="shared" si="74"/>
        <v>1</v>
      </c>
      <c r="AM156">
        <f t="shared" si="75"/>
        <v>0</v>
      </c>
      <c r="AN156">
        <f t="shared" si="76"/>
        <v>0</v>
      </c>
      <c r="AO156">
        <f t="shared" si="77"/>
        <v>0</v>
      </c>
      <c r="AP156">
        <f t="shared" si="58"/>
        <v>0</v>
      </c>
      <c r="AQ156">
        <f t="shared" si="78"/>
        <v>0</v>
      </c>
      <c r="AR156">
        <f t="shared" si="79"/>
        <v>0</v>
      </c>
      <c r="AS156">
        <f t="shared" si="80"/>
        <v>0</v>
      </c>
      <c r="AT156">
        <f t="shared" si="81"/>
        <v>0</v>
      </c>
      <c r="AU156">
        <f t="shared" si="59"/>
        <v>0</v>
      </c>
      <c r="AV156">
        <f t="shared" si="82"/>
        <v>0</v>
      </c>
      <c r="AW156">
        <f t="shared" si="83"/>
        <v>0</v>
      </c>
      <c r="AX156">
        <f t="shared" si="84"/>
        <v>0</v>
      </c>
    </row>
    <row r="157" spans="1:50" ht="47.25" hidden="1" x14ac:dyDescent="0.25">
      <c r="A157" s="115">
        <v>156</v>
      </c>
      <c r="B157" s="64" t="s">
        <v>310</v>
      </c>
      <c r="C157" s="64" t="s">
        <v>266</v>
      </c>
      <c r="D157" s="64" t="s">
        <v>311</v>
      </c>
      <c r="E157" s="66">
        <v>1011996.77</v>
      </c>
      <c r="F157" s="67">
        <v>2</v>
      </c>
      <c r="G157" s="67">
        <v>3</v>
      </c>
      <c r="H157" s="67">
        <v>3</v>
      </c>
      <c r="I157" s="67">
        <v>2</v>
      </c>
      <c r="J157" s="67">
        <v>0</v>
      </c>
      <c r="K157" s="67">
        <v>2</v>
      </c>
      <c r="L157" s="67">
        <v>0</v>
      </c>
      <c r="M157" s="67">
        <v>1</v>
      </c>
      <c r="N157" s="67">
        <v>10</v>
      </c>
      <c r="O157" s="67">
        <v>5</v>
      </c>
      <c r="P157" s="67">
        <v>5</v>
      </c>
      <c r="Q157" s="67">
        <v>0</v>
      </c>
      <c r="R157" s="67">
        <v>2</v>
      </c>
      <c r="S157" s="67">
        <v>3</v>
      </c>
      <c r="T157" s="67">
        <v>3</v>
      </c>
      <c r="U157" s="67">
        <v>0</v>
      </c>
      <c r="V157" s="66">
        <v>700281.73</v>
      </c>
      <c r="W157" s="71">
        <f t="shared" si="57"/>
        <v>41</v>
      </c>
      <c r="X157">
        <f t="shared" si="60"/>
        <v>0</v>
      </c>
      <c r="Y157">
        <f t="shared" si="61"/>
        <v>0</v>
      </c>
      <c r="Z157">
        <f t="shared" si="62"/>
        <v>0</v>
      </c>
      <c r="AA157">
        <f t="shared" si="63"/>
        <v>0</v>
      </c>
      <c r="AB157">
        <f t="shared" si="64"/>
        <v>0</v>
      </c>
      <c r="AC157">
        <f t="shared" si="65"/>
        <v>0</v>
      </c>
      <c r="AD157">
        <f t="shared" si="66"/>
        <v>0</v>
      </c>
      <c r="AE157">
        <f t="shared" si="67"/>
        <v>0</v>
      </c>
      <c r="AF157">
        <f t="shared" si="68"/>
        <v>0</v>
      </c>
      <c r="AG157">
        <f t="shared" si="69"/>
        <v>0</v>
      </c>
      <c r="AH157">
        <f t="shared" si="70"/>
        <v>0</v>
      </c>
      <c r="AI157">
        <f t="shared" si="71"/>
        <v>0</v>
      </c>
      <c r="AJ157">
        <f t="shared" si="72"/>
        <v>0</v>
      </c>
      <c r="AK157">
        <f t="shared" si="73"/>
        <v>0</v>
      </c>
      <c r="AL157">
        <f t="shared" si="74"/>
        <v>0</v>
      </c>
      <c r="AM157">
        <f t="shared" si="75"/>
        <v>0</v>
      </c>
      <c r="AN157">
        <f t="shared" si="76"/>
        <v>0</v>
      </c>
      <c r="AO157">
        <f t="shared" si="77"/>
        <v>0</v>
      </c>
      <c r="AP157">
        <f t="shared" si="58"/>
        <v>0</v>
      </c>
      <c r="AQ157">
        <f t="shared" si="78"/>
        <v>0</v>
      </c>
      <c r="AR157">
        <f t="shared" si="79"/>
        <v>0</v>
      </c>
      <c r="AS157">
        <f t="shared" si="80"/>
        <v>0</v>
      </c>
      <c r="AT157">
        <f t="shared" si="81"/>
        <v>0</v>
      </c>
      <c r="AU157">
        <f t="shared" si="59"/>
        <v>1</v>
      </c>
      <c r="AV157">
        <f t="shared" si="82"/>
        <v>0</v>
      </c>
      <c r="AW157">
        <f t="shared" si="83"/>
        <v>0</v>
      </c>
      <c r="AX157">
        <f t="shared" si="84"/>
        <v>0</v>
      </c>
    </row>
    <row r="158" spans="1:50" ht="63" hidden="1" x14ac:dyDescent="0.25">
      <c r="A158" s="115">
        <v>157</v>
      </c>
      <c r="B158" s="64" t="s">
        <v>1159</v>
      </c>
      <c r="C158" s="64" t="s">
        <v>1168</v>
      </c>
      <c r="D158" s="64" t="s">
        <v>1169</v>
      </c>
      <c r="E158" s="67">
        <v>260000</v>
      </c>
      <c r="F158" s="67">
        <v>7</v>
      </c>
      <c r="G158" s="67">
        <v>3</v>
      </c>
      <c r="H158" s="67">
        <v>3</v>
      </c>
      <c r="I158" s="67">
        <v>4</v>
      </c>
      <c r="J158" s="67">
        <v>0</v>
      </c>
      <c r="K158" s="67">
        <v>1</v>
      </c>
      <c r="L158" s="67">
        <v>0</v>
      </c>
      <c r="M158" s="67">
        <v>9</v>
      </c>
      <c r="N158" s="67">
        <v>0</v>
      </c>
      <c r="O158" s="67">
        <v>3</v>
      </c>
      <c r="P158" s="67">
        <v>3</v>
      </c>
      <c r="Q158" s="67">
        <v>0</v>
      </c>
      <c r="R158" s="67">
        <v>2</v>
      </c>
      <c r="S158" s="67">
        <v>3</v>
      </c>
      <c r="T158" s="67">
        <v>3</v>
      </c>
      <c r="U158" s="67">
        <v>0</v>
      </c>
      <c r="V158" s="67">
        <v>20000</v>
      </c>
      <c r="W158" s="71">
        <f t="shared" si="57"/>
        <v>41</v>
      </c>
      <c r="X158">
        <f t="shared" si="60"/>
        <v>0</v>
      </c>
      <c r="Y158">
        <f t="shared" si="61"/>
        <v>0</v>
      </c>
      <c r="Z158">
        <f t="shared" si="62"/>
        <v>0</v>
      </c>
      <c r="AA158">
        <f t="shared" si="63"/>
        <v>0</v>
      </c>
      <c r="AB158">
        <f t="shared" si="64"/>
        <v>0</v>
      </c>
      <c r="AC158">
        <f t="shared" si="65"/>
        <v>0</v>
      </c>
      <c r="AD158">
        <f t="shared" si="66"/>
        <v>0</v>
      </c>
      <c r="AE158">
        <f t="shared" si="67"/>
        <v>0</v>
      </c>
      <c r="AF158">
        <f t="shared" si="68"/>
        <v>0</v>
      </c>
      <c r="AG158">
        <f t="shared" si="69"/>
        <v>0</v>
      </c>
      <c r="AH158">
        <f t="shared" si="70"/>
        <v>0</v>
      </c>
      <c r="AI158">
        <f t="shared" si="71"/>
        <v>0</v>
      </c>
      <c r="AJ158">
        <f t="shared" si="72"/>
        <v>0</v>
      </c>
      <c r="AK158">
        <f t="shared" si="73"/>
        <v>0</v>
      </c>
      <c r="AL158">
        <f t="shared" si="74"/>
        <v>0</v>
      </c>
      <c r="AM158">
        <f t="shared" si="75"/>
        <v>0</v>
      </c>
      <c r="AN158">
        <f t="shared" si="76"/>
        <v>0</v>
      </c>
      <c r="AO158">
        <f t="shared" si="77"/>
        <v>0</v>
      </c>
      <c r="AP158">
        <f t="shared" si="58"/>
        <v>0</v>
      </c>
      <c r="AQ158">
        <f t="shared" si="78"/>
        <v>0</v>
      </c>
      <c r="AR158">
        <f t="shared" si="79"/>
        <v>0</v>
      </c>
      <c r="AS158">
        <f t="shared" si="80"/>
        <v>1</v>
      </c>
      <c r="AT158">
        <f t="shared" si="81"/>
        <v>0</v>
      </c>
      <c r="AU158">
        <f t="shared" si="59"/>
        <v>0</v>
      </c>
      <c r="AV158">
        <f t="shared" si="82"/>
        <v>0</v>
      </c>
      <c r="AW158">
        <f t="shared" si="83"/>
        <v>0</v>
      </c>
      <c r="AX158">
        <f t="shared" si="84"/>
        <v>0</v>
      </c>
    </row>
    <row r="159" spans="1:50" ht="78.75" hidden="1" x14ac:dyDescent="0.25">
      <c r="A159" s="115">
        <v>158</v>
      </c>
      <c r="B159" s="64" t="s">
        <v>430</v>
      </c>
      <c r="C159" s="64" t="s">
        <v>453</v>
      </c>
      <c r="D159" s="64" t="s">
        <v>454</v>
      </c>
      <c r="E159" s="66">
        <v>300000</v>
      </c>
      <c r="F159" s="67">
        <v>0</v>
      </c>
      <c r="G159" s="67">
        <v>3</v>
      </c>
      <c r="H159" s="67">
        <v>1</v>
      </c>
      <c r="I159" s="67">
        <v>1</v>
      </c>
      <c r="J159" s="67">
        <v>0</v>
      </c>
      <c r="K159" s="67">
        <v>5</v>
      </c>
      <c r="L159" s="67">
        <v>0</v>
      </c>
      <c r="M159" s="67">
        <v>6</v>
      </c>
      <c r="N159" s="67">
        <v>9</v>
      </c>
      <c r="O159" s="67">
        <v>3</v>
      </c>
      <c r="P159" s="67">
        <v>5</v>
      </c>
      <c r="Q159" s="67">
        <v>0</v>
      </c>
      <c r="R159" s="67">
        <v>2</v>
      </c>
      <c r="S159" s="67">
        <v>3</v>
      </c>
      <c r="T159" s="67">
        <v>3</v>
      </c>
      <c r="U159" s="67">
        <v>0</v>
      </c>
      <c r="V159" s="66">
        <v>216000</v>
      </c>
      <c r="W159" s="71">
        <f t="shared" si="57"/>
        <v>41</v>
      </c>
      <c r="X159">
        <f t="shared" si="60"/>
        <v>0</v>
      </c>
      <c r="Y159">
        <f t="shared" si="61"/>
        <v>0</v>
      </c>
      <c r="Z159">
        <f t="shared" si="62"/>
        <v>0</v>
      </c>
      <c r="AA159">
        <f t="shared" si="63"/>
        <v>0</v>
      </c>
      <c r="AB159">
        <f t="shared" si="64"/>
        <v>0</v>
      </c>
      <c r="AC159">
        <f t="shared" si="65"/>
        <v>1</v>
      </c>
      <c r="AD159">
        <f t="shared" si="66"/>
        <v>0</v>
      </c>
      <c r="AE159">
        <f t="shared" si="67"/>
        <v>0</v>
      </c>
      <c r="AF159">
        <f t="shared" si="68"/>
        <v>0</v>
      </c>
      <c r="AG159">
        <f t="shared" si="69"/>
        <v>0</v>
      </c>
      <c r="AH159">
        <f t="shared" si="70"/>
        <v>0</v>
      </c>
      <c r="AI159">
        <f t="shared" si="71"/>
        <v>0</v>
      </c>
      <c r="AJ159">
        <f t="shared" si="72"/>
        <v>0</v>
      </c>
      <c r="AK159">
        <f t="shared" si="73"/>
        <v>0</v>
      </c>
      <c r="AL159">
        <f t="shared" si="74"/>
        <v>0</v>
      </c>
      <c r="AM159">
        <f t="shared" si="75"/>
        <v>0</v>
      </c>
      <c r="AN159">
        <f t="shared" si="76"/>
        <v>0</v>
      </c>
      <c r="AO159">
        <f t="shared" si="77"/>
        <v>0</v>
      </c>
      <c r="AP159">
        <f t="shared" si="58"/>
        <v>0</v>
      </c>
      <c r="AQ159">
        <f t="shared" si="78"/>
        <v>0</v>
      </c>
      <c r="AR159">
        <f t="shared" si="79"/>
        <v>0</v>
      </c>
      <c r="AS159">
        <f t="shared" si="80"/>
        <v>0</v>
      </c>
      <c r="AT159">
        <f t="shared" si="81"/>
        <v>0</v>
      </c>
      <c r="AU159">
        <f t="shared" si="59"/>
        <v>0</v>
      </c>
      <c r="AV159">
        <f t="shared" si="82"/>
        <v>0</v>
      </c>
      <c r="AW159">
        <f t="shared" si="83"/>
        <v>0</v>
      </c>
      <c r="AX159">
        <f t="shared" si="84"/>
        <v>0</v>
      </c>
    </row>
    <row r="160" spans="1:50" ht="47.25" hidden="1" x14ac:dyDescent="0.25">
      <c r="A160" s="115">
        <v>159</v>
      </c>
      <c r="B160" s="61" t="s">
        <v>241</v>
      </c>
      <c r="C160" s="61" t="s">
        <v>242</v>
      </c>
      <c r="D160" s="61" t="s">
        <v>243</v>
      </c>
      <c r="E160" s="66">
        <v>233791.95</v>
      </c>
      <c r="F160" s="67">
        <v>10</v>
      </c>
      <c r="G160" s="67">
        <v>0</v>
      </c>
      <c r="H160" s="67">
        <v>3</v>
      </c>
      <c r="I160" s="67">
        <v>1</v>
      </c>
      <c r="J160" s="67">
        <v>0</v>
      </c>
      <c r="K160" s="67">
        <v>1</v>
      </c>
      <c r="L160" s="67">
        <v>0</v>
      </c>
      <c r="M160" s="67">
        <v>1</v>
      </c>
      <c r="N160" s="67">
        <v>4</v>
      </c>
      <c r="O160" s="67">
        <v>5</v>
      </c>
      <c r="P160" s="67">
        <v>5</v>
      </c>
      <c r="Q160" s="67">
        <v>0</v>
      </c>
      <c r="R160" s="67">
        <v>8</v>
      </c>
      <c r="S160" s="67">
        <v>3</v>
      </c>
      <c r="T160" s="67">
        <v>0</v>
      </c>
      <c r="U160" s="67">
        <v>0</v>
      </c>
      <c r="V160" s="66">
        <v>1151964.79</v>
      </c>
      <c r="W160" s="71">
        <f t="shared" si="57"/>
        <v>41</v>
      </c>
      <c r="X160">
        <f t="shared" si="60"/>
        <v>0</v>
      </c>
      <c r="Y160">
        <f t="shared" si="61"/>
        <v>0</v>
      </c>
      <c r="Z160">
        <f t="shared" si="62"/>
        <v>0</v>
      </c>
      <c r="AA160">
        <f t="shared" si="63"/>
        <v>0</v>
      </c>
      <c r="AB160">
        <f t="shared" si="64"/>
        <v>0</v>
      </c>
      <c r="AC160">
        <f t="shared" si="65"/>
        <v>0</v>
      </c>
      <c r="AD160">
        <f t="shared" si="66"/>
        <v>0</v>
      </c>
      <c r="AE160">
        <f t="shared" si="67"/>
        <v>0</v>
      </c>
      <c r="AF160">
        <f t="shared" si="68"/>
        <v>0</v>
      </c>
      <c r="AG160">
        <f t="shared" si="69"/>
        <v>0</v>
      </c>
      <c r="AH160">
        <f t="shared" si="70"/>
        <v>0</v>
      </c>
      <c r="AI160">
        <f t="shared" si="71"/>
        <v>0</v>
      </c>
      <c r="AJ160">
        <f t="shared" si="72"/>
        <v>0</v>
      </c>
      <c r="AK160">
        <f t="shared" si="73"/>
        <v>0</v>
      </c>
      <c r="AL160">
        <f t="shared" si="74"/>
        <v>1</v>
      </c>
      <c r="AM160">
        <f t="shared" si="75"/>
        <v>0</v>
      </c>
      <c r="AN160">
        <f t="shared" si="76"/>
        <v>0</v>
      </c>
      <c r="AO160">
        <f t="shared" si="77"/>
        <v>0</v>
      </c>
      <c r="AP160">
        <f t="shared" si="58"/>
        <v>0</v>
      </c>
      <c r="AQ160">
        <f t="shared" si="78"/>
        <v>0</v>
      </c>
      <c r="AR160">
        <f t="shared" si="79"/>
        <v>0</v>
      </c>
      <c r="AS160">
        <f t="shared" si="80"/>
        <v>0</v>
      </c>
      <c r="AT160">
        <f t="shared" si="81"/>
        <v>0</v>
      </c>
      <c r="AU160">
        <f t="shared" si="59"/>
        <v>0</v>
      </c>
      <c r="AV160">
        <f t="shared" si="82"/>
        <v>0</v>
      </c>
      <c r="AW160">
        <f t="shared" si="83"/>
        <v>0</v>
      </c>
      <c r="AX160">
        <f t="shared" si="84"/>
        <v>0</v>
      </c>
    </row>
    <row r="161" spans="1:50" ht="94.5" hidden="1" x14ac:dyDescent="0.25">
      <c r="A161" s="115">
        <v>160</v>
      </c>
      <c r="B161" s="59" t="s">
        <v>91</v>
      </c>
      <c r="C161" s="59" t="s">
        <v>92</v>
      </c>
      <c r="D161" s="59" t="s">
        <v>101</v>
      </c>
      <c r="E161" s="65">
        <v>2000000</v>
      </c>
      <c r="F161" s="64">
        <v>9</v>
      </c>
      <c r="G161" s="59">
        <v>4</v>
      </c>
      <c r="H161" s="59">
        <v>5</v>
      </c>
      <c r="I161" s="59">
        <v>4</v>
      </c>
      <c r="J161" s="59">
        <v>0</v>
      </c>
      <c r="K161" s="59">
        <v>1</v>
      </c>
      <c r="L161" s="59">
        <v>0</v>
      </c>
      <c r="M161" s="59">
        <v>1</v>
      </c>
      <c r="N161" s="59">
        <v>2</v>
      </c>
      <c r="O161" s="64">
        <v>5</v>
      </c>
      <c r="P161" s="64">
        <v>1</v>
      </c>
      <c r="Q161" s="59">
        <v>1</v>
      </c>
      <c r="R161" s="59">
        <v>2</v>
      </c>
      <c r="S161" s="59">
        <v>3</v>
      </c>
      <c r="T161" s="59">
        <v>3</v>
      </c>
      <c r="U161" s="59">
        <v>0</v>
      </c>
      <c r="V161" s="65">
        <v>1390000</v>
      </c>
      <c r="W161" s="71">
        <f t="shared" si="57"/>
        <v>41</v>
      </c>
      <c r="X161">
        <f t="shared" si="60"/>
        <v>0</v>
      </c>
      <c r="Y161">
        <f t="shared" si="61"/>
        <v>0</v>
      </c>
      <c r="Z161">
        <f t="shared" si="62"/>
        <v>0</v>
      </c>
      <c r="AA161">
        <f t="shared" si="63"/>
        <v>0</v>
      </c>
      <c r="AB161">
        <f t="shared" si="64"/>
        <v>1</v>
      </c>
      <c r="AC161">
        <f t="shared" si="65"/>
        <v>0</v>
      </c>
      <c r="AD161">
        <f t="shared" si="66"/>
        <v>0</v>
      </c>
      <c r="AE161">
        <f t="shared" si="67"/>
        <v>0</v>
      </c>
      <c r="AF161">
        <f t="shared" si="68"/>
        <v>0</v>
      </c>
      <c r="AG161">
        <f t="shared" si="69"/>
        <v>0</v>
      </c>
      <c r="AH161">
        <f t="shared" si="70"/>
        <v>0</v>
      </c>
      <c r="AI161">
        <f t="shared" si="71"/>
        <v>0</v>
      </c>
      <c r="AJ161">
        <f t="shared" si="72"/>
        <v>0</v>
      </c>
      <c r="AK161">
        <f t="shared" si="73"/>
        <v>0</v>
      </c>
      <c r="AL161">
        <f t="shared" si="74"/>
        <v>0</v>
      </c>
      <c r="AM161">
        <f t="shared" si="75"/>
        <v>0</v>
      </c>
      <c r="AN161">
        <f t="shared" si="76"/>
        <v>0</v>
      </c>
      <c r="AO161">
        <f t="shared" si="77"/>
        <v>0</v>
      </c>
      <c r="AP161">
        <f t="shared" si="58"/>
        <v>0</v>
      </c>
      <c r="AQ161">
        <f t="shared" si="78"/>
        <v>0</v>
      </c>
      <c r="AR161">
        <f t="shared" si="79"/>
        <v>0</v>
      </c>
      <c r="AS161">
        <f t="shared" si="80"/>
        <v>0</v>
      </c>
      <c r="AT161">
        <f t="shared" si="81"/>
        <v>0</v>
      </c>
      <c r="AU161">
        <f t="shared" si="59"/>
        <v>0</v>
      </c>
      <c r="AV161">
        <f t="shared" si="82"/>
        <v>0</v>
      </c>
      <c r="AW161">
        <f t="shared" si="83"/>
        <v>0</v>
      </c>
      <c r="AX161">
        <f t="shared" si="84"/>
        <v>0</v>
      </c>
    </row>
    <row r="162" spans="1:50" ht="63" hidden="1" x14ac:dyDescent="0.25">
      <c r="A162" s="115">
        <v>161</v>
      </c>
      <c r="B162" s="64" t="s">
        <v>786</v>
      </c>
      <c r="C162" s="64" t="s">
        <v>368</v>
      </c>
      <c r="D162" s="64" t="s">
        <v>805</v>
      </c>
      <c r="E162" s="65">
        <v>1786456</v>
      </c>
      <c r="F162" s="64">
        <v>10</v>
      </c>
      <c r="G162" s="64">
        <v>3</v>
      </c>
      <c r="H162" s="64">
        <v>3</v>
      </c>
      <c r="I162" s="64">
        <v>3</v>
      </c>
      <c r="J162" s="64">
        <v>2</v>
      </c>
      <c r="K162" s="64">
        <v>1</v>
      </c>
      <c r="L162" s="64">
        <v>3</v>
      </c>
      <c r="M162" s="64">
        <v>1</v>
      </c>
      <c r="N162" s="64">
        <v>1</v>
      </c>
      <c r="O162" s="64">
        <v>3</v>
      </c>
      <c r="P162" s="64">
        <v>3</v>
      </c>
      <c r="Q162" s="64">
        <v>2</v>
      </c>
      <c r="R162" s="64">
        <v>0</v>
      </c>
      <c r="S162" s="64">
        <v>3</v>
      </c>
      <c r="T162" s="64">
        <v>3</v>
      </c>
      <c r="U162" s="64">
        <v>0</v>
      </c>
      <c r="V162" s="65">
        <v>1232654.6399999999</v>
      </c>
      <c r="W162" s="71">
        <f t="shared" si="57"/>
        <v>41</v>
      </c>
      <c r="X162">
        <f t="shared" si="60"/>
        <v>0</v>
      </c>
      <c r="Y162">
        <f t="shared" si="61"/>
        <v>0</v>
      </c>
      <c r="Z162">
        <f t="shared" si="62"/>
        <v>0</v>
      </c>
      <c r="AA162">
        <f t="shared" si="63"/>
        <v>0</v>
      </c>
      <c r="AB162">
        <f t="shared" si="64"/>
        <v>0</v>
      </c>
      <c r="AC162">
        <f t="shared" si="65"/>
        <v>0</v>
      </c>
      <c r="AD162">
        <f t="shared" si="66"/>
        <v>0</v>
      </c>
      <c r="AE162">
        <f t="shared" si="67"/>
        <v>0</v>
      </c>
      <c r="AF162">
        <f t="shared" si="68"/>
        <v>0</v>
      </c>
      <c r="AG162">
        <f t="shared" si="69"/>
        <v>0</v>
      </c>
      <c r="AH162">
        <f t="shared" si="70"/>
        <v>0</v>
      </c>
      <c r="AI162">
        <f t="shared" si="71"/>
        <v>0</v>
      </c>
      <c r="AJ162">
        <f t="shared" si="72"/>
        <v>0</v>
      </c>
      <c r="AK162">
        <f t="shared" si="73"/>
        <v>0</v>
      </c>
      <c r="AL162">
        <f t="shared" si="74"/>
        <v>0</v>
      </c>
      <c r="AM162">
        <f t="shared" si="75"/>
        <v>0</v>
      </c>
      <c r="AN162">
        <f t="shared" si="76"/>
        <v>1</v>
      </c>
      <c r="AO162">
        <f t="shared" si="77"/>
        <v>0</v>
      </c>
      <c r="AP162">
        <f t="shared" si="58"/>
        <v>0</v>
      </c>
      <c r="AQ162">
        <f t="shared" si="78"/>
        <v>0</v>
      </c>
      <c r="AR162">
        <f t="shared" si="79"/>
        <v>0</v>
      </c>
      <c r="AS162">
        <f t="shared" si="80"/>
        <v>0</v>
      </c>
      <c r="AT162">
        <f t="shared" si="81"/>
        <v>0</v>
      </c>
      <c r="AU162">
        <f t="shared" si="59"/>
        <v>0</v>
      </c>
      <c r="AV162">
        <f t="shared" si="82"/>
        <v>0</v>
      </c>
      <c r="AW162">
        <f t="shared" si="83"/>
        <v>0</v>
      </c>
      <c r="AX162">
        <f t="shared" si="84"/>
        <v>0</v>
      </c>
    </row>
    <row r="163" spans="1:50" ht="63" hidden="1" x14ac:dyDescent="0.25">
      <c r="A163" s="115">
        <v>162</v>
      </c>
      <c r="B163" s="64" t="s">
        <v>786</v>
      </c>
      <c r="C163" s="64" t="s">
        <v>368</v>
      </c>
      <c r="D163" s="64" t="s">
        <v>811</v>
      </c>
      <c r="E163" s="65">
        <v>714580</v>
      </c>
      <c r="F163" s="64">
        <v>10</v>
      </c>
      <c r="G163" s="64">
        <v>3</v>
      </c>
      <c r="H163" s="64">
        <v>3</v>
      </c>
      <c r="I163" s="64">
        <v>3</v>
      </c>
      <c r="J163" s="64">
        <v>2</v>
      </c>
      <c r="K163" s="64">
        <v>1</v>
      </c>
      <c r="L163" s="64">
        <v>0</v>
      </c>
      <c r="M163" s="64">
        <v>4</v>
      </c>
      <c r="N163" s="64">
        <v>1</v>
      </c>
      <c r="O163" s="64">
        <v>3</v>
      </c>
      <c r="P163" s="64">
        <v>3</v>
      </c>
      <c r="Q163" s="64">
        <v>2</v>
      </c>
      <c r="R163" s="64">
        <v>0</v>
      </c>
      <c r="S163" s="64">
        <v>3</v>
      </c>
      <c r="T163" s="64">
        <v>3</v>
      </c>
      <c r="U163" s="64">
        <v>0</v>
      </c>
      <c r="V163" s="65">
        <v>493060.2</v>
      </c>
      <c r="W163" s="71">
        <f t="shared" si="57"/>
        <v>41</v>
      </c>
      <c r="X163">
        <f t="shared" si="60"/>
        <v>0</v>
      </c>
      <c r="Y163">
        <f t="shared" si="61"/>
        <v>0</v>
      </c>
      <c r="Z163">
        <f t="shared" si="62"/>
        <v>0</v>
      </c>
      <c r="AA163">
        <f t="shared" si="63"/>
        <v>0</v>
      </c>
      <c r="AB163">
        <f t="shared" si="64"/>
        <v>0</v>
      </c>
      <c r="AC163">
        <f t="shared" si="65"/>
        <v>0</v>
      </c>
      <c r="AD163">
        <f t="shared" si="66"/>
        <v>0</v>
      </c>
      <c r="AE163">
        <f t="shared" si="67"/>
        <v>0</v>
      </c>
      <c r="AF163">
        <f t="shared" si="68"/>
        <v>0</v>
      </c>
      <c r="AG163">
        <f t="shared" si="69"/>
        <v>0</v>
      </c>
      <c r="AH163">
        <f t="shared" si="70"/>
        <v>0</v>
      </c>
      <c r="AI163">
        <f t="shared" si="71"/>
        <v>0</v>
      </c>
      <c r="AJ163">
        <f t="shared" si="72"/>
        <v>0</v>
      </c>
      <c r="AK163">
        <f t="shared" si="73"/>
        <v>0</v>
      </c>
      <c r="AL163">
        <f t="shared" si="74"/>
        <v>0</v>
      </c>
      <c r="AM163">
        <f t="shared" si="75"/>
        <v>0</v>
      </c>
      <c r="AN163">
        <f t="shared" si="76"/>
        <v>1</v>
      </c>
      <c r="AO163">
        <f t="shared" si="77"/>
        <v>0</v>
      </c>
      <c r="AP163">
        <f t="shared" si="58"/>
        <v>0</v>
      </c>
      <c r="AQ163">
        <f t="shared" si="78"/>
        <v>0</v>
      </c>
      <c r="AR163">
        <f t="shared" si="79"/>
        <v>0</v>
      </c>
      <c r="AS163">
        <f t="shared" si="80"/>
        <v>0</v>
      </c>
      <c r="AT163">
        <f t="shared" si="81"/>
        <v>0</v>
      </c>
      <c r="AU163">
        <f t="shared" si="59"/>
        <v>0</v>
      </c>
      <c r="AV163">
        <f t="shared" si="82"/>
        <v>0</v>
      </c>
      <c r="AW163">
        <f t="shared" si="83"/>
        <v>0</v>
      </c>
      <c r="AX163">
        <f t="shared" si="84"/>
        <v>0</v>
      </c>
    </row>
    <row r="164" spans="1:50" ht="63" hidden="1" x14ac:dyDescent="0.25">
      <c r="A164" s="115">
        <v>163</v>
      </c>
      <c r="B164" s="64" t="s">
        <v>786</v>
      </c>
      <c r="C164" s="64" t="s">
        <v>368</v>
      </c>
      <c r="D164" s="64" t="s">
        <v>814</v>
      </c>
      <c r="E164" s="66">
        <v>476388</v>
      </c>
      <c r="F164" s="64">
        <v>10</v>
      </c>
      <c r="G164" s="67">
        <v>3</v>
      </c>
      <c r="H164" s="67">
        <v>3</v>
      </c>
      <c r="I164" s="67">
        <v>2</v>
      </c>
      <c r="J164" s="67">
        <v>2</v>
      </c>
      <c r="K164" s="67">
        <v>1</v>
      </c>
      <c r="L164" s="67">
        <v>0</v>
      </c>
      <c r="M164" s="67">
        <v>1</v>
      </c>
      <c r="N164" s="67">
        <v>1</v>
      </c>
      <c r="O164" s="67">
        <v>5</v>
      </c>
      <c r="P164" s="67">
        <v>5</v>
      </c>
      <c r="Q164" s="67">
        <v>2</v>
      </c>
      <c r="R164" s="67">
        <v>0</v>
      </c>
      <c r="S164" s="67">
        <v>3</v>
      </c>
      <c r="T164" s="67">
        <v>3</v>
      </c>
      <c r="U164" s="67">
        <v>0</v>
      </c>
      <c r="V164" s="66">
        <v>319179.96000000002</v>
      </c>
      <c r="W164" s="71">
        <f t="shared" si="57"/>
        <v>41</v>
      </c>
      <c r="X164">
        <f t="shared" si="60"/>
        <v>0</v>
      </c>
      <c r="Y164">
        <f t="shared" si="61"/>
        <v>0</v>
      </c>
      <c r="Z164">
        <f t="shared" si="62"/>
        <v>0</v>
      </c>
      <c r="AA164">
        <f t="shared" si="63"/>
        <v>0</v>
      </c>
      <c r="AB164">
        <f t="shared" si="64"/>
        <v>0</v>
      </c>
      <c r="AC164">
        <f t="shared" si="65"/>
        <v>0</v>
      </c>
      <c r="AD164">
        <f t="shared" si="66"/>
        <v>0</v>
      </c>
      <c r="AE164">
        <f t="shared" si="67"/>
        <v>0</v>
      </c>
      <c r="AF164">
        <f t="shared" si="68"/>
        <v>0</v>
      </c>
      <c r="AG164">
        <f t="shared" si="69"/>
        <v>0</v>
      </c>
      <c r="AH164">
        <f t="shared" si="70"/>
        <v>0</v>
      </c>
      <c r="AI164">
        <f t="shared" si="71"/>
        <v>0</v>
      </c>
      <c r="AJ164">
        <f t="shared" si="72"/>
        <v>0</v>
      </c>
      <c r="AK164">
        <f t="shared" si="73"/>
        <v>0</v>
      </c>
      <c r="AL164">
        <f t="shared" si="74"/>
        <v>0</v>
      </c>
      <c r="AM164">
        <f t="shared" si="75"/>
        <v>0</v>
      </c>
      <c r="AN164">
        <f t="shared" si="76"/>
        <v>1</v>
      </c>
      <c r="AO164">
        <f t="shared" si="77"/>
        <v>0</v>
      </c>
      <c r="AP164">
        <f t="shared" si="58"/>
        <v>0</v>
      </c>
      <c r="AQ164">
        <f t="shared" si="78"/>
        <v>0</v>
      </c>
      <c r="AR164">
        <f t="shared" si="79"/>
        <v>0</v>
      </c>
      <c r="AS164">
        <f t="shared" si="80"/>
        <v>0</v>
      </c>
      <c r="AT164">
        <f t="shared" si="81"/>
        <v>0</v>
      </c>
      <c r="AU164">
        <f t="shared" si="59"/>
        <v>0</v>
      </c>
      <c r="AV164">
        <f t="shared" si="82"/>
        <v>0</v>
      </c>
      <c r="AW164">
        <f t="shared" si="83"/>
        <v>0</v>
      </c>
      <c r="AX164">
        <f t="shared" si="84"/>
        <v>0</v>
      </c>
    </row>
    <row r="165" spans="1:50" ht="63" hidden="1" x14ac:dyDescent="0.25">
      <c r="A165" s="115">
        <v>164</v>
      </c>
      <c r="B165" s="64" t="s">
        <v>1556</v>
      </c>
      <c r="C165" s="64" t="s">
        <v>966</v>
      </c>
      <c r="D165" s="64" t="s">
        <v>1557</v>
      </c>
      <c r="E165" s="67">
        <v>1200000</v>
      </c>
      <c r="F165" s="67">
        <v>5</v>
      </c>
      <c r="G165" s="67">
        <v>0</v>
      </c>
      <c r="H165" s="67">
        <v>3</v>
      </c>
      <c r="I165" s="67">
        <v>3</v>
      </c>
      <c r="J165" s="67">
        <v>0</v>
      </c>
      <c r="K165" s="79">
        <v>5</v>
      </c>
      <c r="L165" s="67">
        <v>0</v>
      </c>
      <c r="M165" s="67">
        <v>2</v>
      </c>
      <c r="N165" s="67">
        <v>8</v>
      </c>
      <c r="O165" s="67">
        <v>10</v>
      </c>
      <c r="P165" s="67">
        <v>0</v>
      </c>
      <c r="Q165" s="67">
        <v>0</v>
      </c>
      <c r="R165" s="67">
        <v>2</v>
      </c>
      <c r="S165" s="67">
        <v>3</v>
      </c>
      <c r="T165" s="67">
        <v>0</v>
      </c>
      <c r="U165" s="67">
        <v>0</v>
      </c>
      <c r="V165" s="67">
        <v>840000</v>
      </c>
      <c r="W165" s="71">
        <f t="shared" si="57"/>
        <v>41</v>
      </c>
      <c r="X165">
        <f t="shared" si="60"/>
        <v>0</v>
      </c>
      <c r="Y165">
        <f t="shared" si="61"/>
        <v>0</v>
      </c>
      <c r="Z165">
        <f t="shared" si="62"/>
        <v>0</v>
      </c>
      <c r="AA165">
        <f t="shared" si="63"/>
        <v>0</v>
      </c>
      <c r="AB165">
        <f t="shared" si="64"/>
        <v>0</v>
      </c>
      <c r="AC165">
        <f t="shared" si="65"/>
        <v>0</v>
      </c>
      <c r="AD165">
        <f t="shared" si="66"/>
        <v>0</v>
      </c>
      <c r="AE165">
        <f t="shared" si="67"/>
        <v>0</v>
      </c>
      <c r="AF165">
        <f t="shared" si="68"/>
        <v>0</v>
      </c>
      <c r="AG165">
        <f t="shared" si="69"/>
        <v>0</v>
      </c>
      <c r="AH165">
        <f t="shared" si="70"/>
        <v>0</v>
      </c>
      <c r="AI165">
        <f t="shared" si="71"/>
        <v>0</v>
      </c>
      <c r="AJ165">
        <f t="shared" si="72"/>
        <v>0</v>
      </c>
      <c r="AK165">
        <f t="shared" si="73"/>
        <v>0</v>
      </c>
      <c r="AL165">
        <f t="shared" si="74"/>
        <v>1</v>
      </c>
      <c r="AM165">
        <f t="shared" si="75"/>
        <v>0</v>
      </c>
      <c r="AN165">
        <f t="shared" si="76"/>
        <v>0</v>
      </c>
      <c r="AO165">
        <f t="shared" si="77"/>
        <v>0</v>
      </c>
      <c r="AP165">
        <f t="shared" si="58"/>
        <v>0</v>
      </c>
      <c r="AQ165">
        <f t="shared" si="78"/>
        <v>0</v>
      </c>
      <c r="AR165">
        <f t="shared" si="79"/>
        <v>0</v>
      </c>
      <c r="AS165">
        <f t="shared" si="80"/>
        <v>0</v>
      </c>
      <c r="AT165">
        <f t="shared" si="81"/>
        <v>0</v>
      </c>
      <c r="AU165">
        <f t="shared" si="59"/>
        <v>0</v>
      </c>
      <c r="AV165">
        <f t="shared" si="82"/>
        <v>0</v>
      </c>
      <c r="AW165">
        <f t="shared" si="83"/>
        <v>0</v>
      </c>
      <c r="AX165">
        <f t="shared" si="84"/>
        <v>0</v>
      </c>
    </row>
    <row r="166" spans="1:50" ht="63" hidden="1" x14ac:dyDescent="0.25">
      <c r="A166" s="115">
        <v>165</v>
      </c>
      <c r="B166" s="64" t="s">
        <v>1556</v>
      </c>
      <c r="C166" s="64" t="s">
        <v>966</v>
      </c>
      <c r="D166" s="64" t="s">
        <v>1562</v>
      </c>
      <c r="E166" s="67">
        <v>1588320</v>
      </c>
      <c r="F166" s="67">
        <v>5</v>
      </c>
      <c r="G166" s="67">
        <v>0</v>
      </c>
      <c r="H166" s="67">
        <v>3</v>
      </c>
      <c r="I166" s="67">
        <v>3</v>
      </c>
      <c r="J166" s="67">
        <v>0</v>
      </c>
      <c r="K166" s="79">
        <v>5</v>
      </c>
      <c r="L166" s="67">
        <v>0</v>
      </c>
      <c r="M166" s="67">
        <v>1</v>
      </c>
      <c r="N166" s="67">
        <v>9</v>
      </c>
      <c r="O166" s="67">
        <v>10</v>
      </c>
      <c r="P166" s="67">
        <v>0</v>
      </c>
      <c r="Q166" s="67">
        <v>0</v>
      </c>
      <c r="R166" s="67">
        <v>2</v>
      </c>
      <c r="S166" s="67">
        <v>3</v>
      </c>
      <c r="T166" s="67">
        <v>0</v>
      </c>
      <c r="U166" s="67">
        <v>0</v>
      </c>
      <c r="V166" s="67">
        <v>1111820</v>
      </c>
      <c r="W166" s="71">
        <f t="shared" si="57"/>
        <v>41</v>
      </c>
      <c r="X166">
        <f t="shared" si="60"/>
        <v>0</v>
      </c>
      <c r="Y166">
        <f t="shared" si="61"/>
        <v>0</v>
      </c>
      <c r="Z166">
        <f t="shared" si="62"/>
        <v>0</v>
      </c>
      <c r="AA166">
        <f t="shared" si="63"/>
        <v>0</v>
      </c>
      <c r="AB166">
        <f t="shared" si="64"/>
        <v>0</v>
      </c>
      <c r="AC166">
        <f t="shared" si="65"/>
        <v>0</v>
      </c>
      <c r="AD166">
        <f t="shared" si="66"/>
        <v>0</v>
      </c>
      <c r="AE166">
        <f t="shared" si="67"/>
        <v>0</v>
      </c>
      <c r="AF166">
        <f t="shared" si="68"/>
        <v>0</v>
      </c>
      <c r="AG166">
        <f t="shared" si="69"/>
        <v>0</v>
      </c>
      <c r="AH166">
        <f t="shared" si="70"/>
        <v>0</v>
      </c>
      <c r="AI166">
        <f t="shared" si="71"/>
        <v>0</v>
      </c>
      <c r="AJ166">
        <f t="shared" si="72"/>
        <v>0</v>
      </c>
      <c r="AK166">
        <f t="shared" si="73"/>
        <v>0</v>
      </c>
      <c r="AL166">
        <f t="shared" si="74"/>
        <v>1</v>
      </c>
      <c r="AM166">
        <f t="shared" si="75"/>
        <v>0</v>
      </c>
      <c r="AN166">
        <f t="shared" si="76"/>
        <v>0</v>
      </c>
      <c r="AO166">
        <f t="shared" si="77"/>
        <v>0</v>
      </c>
      <c r="AP166">
        <f t="shared" si="58"/>
        <v>0</v>
      </c>
      <c r="AQ166">
        <f t="shared" si="78"/>
        <v>0</v>
      </c>
      <c r="AR166">
        <f t="shared" si="79"/>
        <v>0</v>
      </c>
      <c r="AS166">
        <f t="shared" si="80"/>
        <v>0</v>
      </c>
      <c r="AT166">
        <f t="shared" si="81"/>
        <v>0</v>
      </c>
      <c r="AU166">
        <f t="shared" si="59"/>
        <v>0</v>
      </c>
      <c r="AV166">
        <f t="shared" si="82"/>
        <v>0</v>
      </c>
      <c r="AW166">
        <f t="shared" si="83"/>
        <v>0</v>
      </c>
      <c r="AX166">
        <f t="shared" si="84"/>
        <v>0</v>
      </c>
    </row>
    <row r="167" spans="1:50" ht="63" hidden="1" x14ac:dyDescent="0.25">
      <c r="A167" s="115">
        <v>166</v>
      </c>
      <c r="B167" s="64" t="s">
        <v>459</v>
      </c>
      <c r="C167" s="64" t="s">
        <v>462</v>
      </c>
      <c r="D167" s="64" t="s">
        <v>463</v>
      </c>
      <c r="E167" s="66">
        <v>1213200</v>
      </c>
      <c r="F167" s="67">
        <v>1</v>
      </c>
      <c r="G167" s="67">
        <v>0</v>
      </c>
      <c r="H167" s="67">
        <v>3</v>
      </c>
      <c r="I167" s="67">
        <v>4</v>
      </c>
      <c r="J167" s="67">
        <v>0</v>
      </c>
      <c r="K167" s="67">
        <v>2</v>
      </c>
      <c r="L167" s="67">
        <v>0</v>
      </c>
      <c r="M167" s="67">
        <v>5</v>
      </c>
      <c r="N167" s="67">
        <v>4</v>
      </c>
      <c r="O167" s="67">
        <v>8</v>
      </c>
      <c r="P167" s="67">
        <v>5</v>
      </c>
      <c r="Q167" s="67">
        <v>2</v>
      </c>
      <c r="R167" s="67">
        <v>0</v>
      </c>
      <c r="S167" s="67">
        <v>3</v>
      </c>
      <c r="T167" s="67">
        <v>3</v>
      </c>
      <c r="U167" s="67">
        <v>0</v>
      </c>
      <c r="V167" s="66">
        <v>923444</v>
      </c>
      <c r="W167" s="71">
        <f t="shared" si="57"/>
        <v>40</v>
      </c>
      <c r="X167">
        <f t="shared" si="60"/>
        <v>1</v>
      </c>
      <c r="Y167">
        <f t="shared" si="61"/>
        <v>0</v>
      </c>
      <c r="Z167">
        <f t="shared" si="62"/>
        <v>0</v>
      </c>
      <c r="AA167">
        <f t="shared" si="63"/>
        <v>0</v>
      </c>
      <c r="AB167">
        <f t="shared" si="64"/>
        <v>0</v>
      </c>
      <c r="AC167">
        <f t="shared" si="65"/>
        <v>0</v>
      </c>
      <c r="AD167">
        <f t="shared" si="66"/>
        <v>0</v>
      </c>
      <c r="AE167">
        <f t="shared" si="67"/>
        <v>0</v>
      </c>
      <c r="AF167">
        <f t="shared" si="68"/>
        <v>0</v>
      </c>
      <c r="AG167">
        <f t="shared" si="69"/>
        <v>0</v>
      </c>
      <c r="AH167">
        <f t="shared" si="70"/>
        <v>0</v>
      </c>
      <c r="AI167">
        <f t="shared" si="71"/>
        <v>0</v>
      </c>
      <c r="AJ167">
        <f t="shared" si="72"/>
        <v>0</v>
      </c>
      <c r="AK167">
        <f t="shared" si="73"/>
        <v>0</v>
      </c>
      <c r="AL167">
        <f t="shared" si="74"/>
        <v>0</v>
      </c>
      <c r="AM167">
        <f t="shared" si="75"/>
        <v>0</v>
      </c>
      <c r="AN167">
        <f t="shared" si="76"/>
        <v>0</v>
      </c>
      <c r="AO167">
        <f t="shared" si="77"/>
        <v>0</v>
      </c>
      <c r="AP167">
        <f t="shared" si="58"/>
        <v>0</v>
      </c>
      <c r="AQ167">
        <f t="shared" si="78"/>
        <v>0</v>
      </c>
      <c r="AR167">
        <f t="shared" si="79"/>
        <v>0</v>
      </c>
      <c r="AS167">
        <f t="shared" si="80"/>
        <v>0</v>
      </c>
      <c r="AT167">
        <f t="shared" si="81"/>
        <v>0</v>
      </c>
      <c r="AU167">
        <f t="shared" si="59"/>
        <v>0</v>
      </c>
      <c r="AV167">
        <f t="shared" si="82"/>
        <v>0</v>
      </c>
      <c r="AW167">
        <f t="shared" si="83"/>
        <v>0</v>
      </c>
      <c r="AX167">
        <f t="shared" si="84"/>
        <v>0</v>
      </c>
    </row>
    <row r="168" spans="1:50" ht="63" hidden="1" x14ac:dyDescent="0.25">
      <c r="A168" s="115">
        <v>167</v>
      </c>
      <c r="B168" s="64" t="s">
        <v>228</v>
      </c>
      <c r="C168" s="64" t="s">
        <v>283</v>
      </c>
      <c r="D168" s="64" t="s">
        <v>284</v>
      </c>
      <c r="E168" s="66">
        <v>412000</v>
      </c>
      <c r="F168" s="67">
        <v>0</v>
      </c>
      <c r="G168" s="67">
        <v>4</v>
      </c>
      <c r="H168" s="67">
        <v>3</v>
      </c>
      <c r="I168" s="67">
        <v>1</v>
      </c>
      <c r="J168" s="67">
        <v>0</v>
      </c>
      <c r="K168" s="67">
        <v>2</v>
      </c>
      <c r="L168" s="67">
        <v>0</v>
      </c>
      <c r="M168" s="67">
        <v>1</v>
      </c>
      <c r="N168" s="67">
        <v>10</v>
      </c>
      <c r="O168" s="67">
        <v>8</v>
      </c>
      <c r="P168" s="67">
        <v>5</v>
      </c>
      <c r="Q168" s="67">
        <v>0</v>
      </c>
      <c r="R168" s="67">
        <v>2</v>
      </c>
      <c r="S168" s="67">
        <v>3</v>
      </c>
      <c r="T168" s="67">
        <v>1</v>
      </c>
      <c r="U168" s="67">
        <v>0</v>
      </c>
      <c r="V168" s="66">
        <v>280000</v>
      </c>
      <c r="W168" s="71">
        <f t="shared" si="57"/>
        <v>40</v>
      </c>
      <c r="X168">
        <f t="shared" si="60"/>
        <v>0</v>
      </c>
      <c r="Y168">
        <f t="shared" si="61"/>
        <v>0</v>
      </c>
      <c r="Z168">
        <f t="shared" si="62"/>
        <v>0</v>
      </c>
      <c r="AA168">
        <f t="shared" si="63"/>
        <v>1</v>
      </c>
      <c r="AB168">
        <f t="shared" si="64"/>
        <v>0</v>
      </c>
      <c r="AC168">
        <f t="shared" si="65"/>
        <v>0</v>
      </c>
      <c r="AD168">
        <f t="shared" si="66"/>
        <v>0</v>
      </c>
      <c r="AE168">
        <f t="shared" si="67"/>
        <v>0</v>
      </c>
      <c r="AF168">
        <f t="shared" si="68"/>
        <v>0</v>
      </c>
      <c r="AG168">
        <f t="shared" si="69"/>
        <v>0</v>
      </c>
      <c r="AH168">
        <f t="shared" si="70"/>
        <v>0</v>
      </c>
      <c r="AI168">
        <f t="shared" si="71"/>
        <v>0</v>
      </c>
      <c r="AJ168">
        <f t="shared" si="72"/>
        <v>0</v>
      </c>
      <c r="AK168">
        <f t="shared" si="73"/>
        <v>0</v>
      </c>
      <c r="AL168">
        <f t="shared" si="74"/>
        <v>0</v>
      </c>
      <c r="AM168">
        <f t="shared" si="75"/>
        <v>0</v>
      </c>
      <c r="AN168">
        <f t="shared" si="76"/>
        <v>0</v>
      </c>
      <c r="AO168">
        <f t="shared" si="77"/>
        <v>0</v>
      </c>
      <c r="AP168">
        <f t="shared" si="58"/>
        <v>0</v>
      </c>
      <c r="AQ168">
        <f t="shared" si="78"/>
        <v>0</v>
      </c>
      <c r="AR168">
        <f t="shared" si="79"/>
        <v>0</v>
      </c>
      <c r="AS168">
        <f t="shared" si="80"/>
        <v>0</v>
      </c>
      <c r="AT168">
        <f t="shared" si="81"/>
        <v>0</v>
      </c>
      <c r="AU168">
        <f t="shared" si="59"/>
        <v>0</v>
      </c>
      <c r="AV168">
        <f t="shared" si="82"/>
        <v>0</v>
      </c>
      <c r="AW168">
        <f t="shared" si="83"/>
        <v>0</v>
      </c>
      <c r="AX168">
        <f t="shared" si="84"/>
        <v>0</v>
      </c>
    </row>
    <row r="169" spans="1:50" ht="78.75" hidden="1" x14ac:dyDescent="0.25">
      <c r="A169" s="115">
        <v>168</v>
      </c>
      <c r="B169" s="62" t="s">
        <v>201</v>
      </c>
      <c r="C169" s="62" t="s">
        <v>83</v>
      </c>
      <c r="D169" s="62" t="s">
        <v>205</v>
      </c>
      <c r="E169" s="66">
        <v>320501</v>
      </c>
      <c r="F169" s="67">
        <v>10</v>
      </c>
      <c r="G169" s="72">
        <v>0</v>
      </c>
      <c r="H169" s="72">
        <v>5</v>
      </c>
      <c r="I169" s="72">
        <v>1</v>
      </c>
      <c r="J169" s="72">
        <v>0</v>
      </c>
      <c r="K169" s="72">
        <v>5</v>
      </c>
      <c r="L169" s="72">
        <v>0</v>
      </c>
      <c r="M169" s="72">
        <v>1</v>
      </c>
      <c r="N169" s="72">
        <v>3</v>
      </c>
      <c r="O169" s="67">
        <v>0</v>
      </c>
      <c r="P169" s="67">
        <v>10</v>
      </c>
      <c r="Q169" s="72">
        <v>0</v>
      </c>
      <c r="R169" s="72">
        <v>2</v>
      </c>
      <c r="S169" s="72">
        <v>3</v>
      </c>
      <c r="T169" s="72">
        <v>0</v>
      </c>
      <c r="U169" s="72">
        <v>0</v>
      </c>
      <c r="V169" s="66">
        <v>176276</v>
      </c>
      <c r="W169" s="71">
        <f t="shared" si="57"/>
        <v>40</v>
      </c>
      <c r="X169">
        <f t="shared" si="60"/>
        <v>0</v>
      </c>
      <c r="Y169">
        <f t="shared" si="61"/>
        <v>0</v>
      </c>
      <c r="Z169">
        <f t="shared" si="62"/>
        <v>0</v>
      </c>
      <c r="AA169">
        <f t="shared" si="63"/>
        <v>0</v>
      </c>
      <c r="AB169">
        <f t="shared" si="64"/>
        <v>0</v>
      </c>
      <c r="AC169">
        <f t="shared" si="65"/>
        <v>0</v>
      </c>
      <c r="AD169">
        <f t="shared" si="66"/>
        <v>0</v>
      </c>
      <c r="AE169">
        <f t="shared" si="67"/>
        <v>0</v>
      </c>
      <c r="AF169">
        <f t="shared" si="68"/>
        <v>0</v>
      </c>
      <c r="AG169">
        <f t="shared" si="69"/>
        <v>0</v>
      </c>
      <c r="AH169">
        <f t="shared" si="70"/>
        <v>0</v>
      </c>
      <c r="AI169">
        <f t="shared" si="71"/>
        <v>0</v>
      </c>
      <c r="AJ169">
        <f t="shared" si="72"/>
        <v>0</v>
      </c>
      <c r="AK169">
        <f t="shared" si="73"/>
        <v>0</v>
      </c>
      <c r="AL169">
        <f t="shared" si="74"/>
        <v>0</v>
      </c>
      <c r="AM169">
        <f t="shared" si="75"/>
        <v>0</v>
      </c>
      <c r="AN169">
        <f t="shared" si="76"/>
        <v>1</v>
      </c>
      <c r="AO169">
        <f t="shared" si="77"/>
        <v>0</v>
      </c>
      <c r="AP169">
        <f t="shared" si="58"/>
        <v>0</v>
      </c>
      <c r="AQ169">
        <f t="shared" si="78"/>
        <v>0</v>
      </c>
      <c r="AR169">
        <f t="shared" si="79"/>
        <v>0</v>
      </c>
      <c r="AS169">
        <f t="shared" si="80"/>
        <v>0</v>
      </c>
      <c r="AT169">
        <f t="shared" si="81"/>
        <v>0</v>
      </c>
      <c r="AU169">
        <f t="shared" si="59"/>
        <v>0</v>
      </c>
      <c r="AV169">
        <f t="shared" si="82"/>
        <v>0</v>
      </c>
      <c r="AW169">
        <f t="shared" si="83"/>
        <v>0</v>
      </c>
      <c r="AX169">
        <f t="shared" si="84"/>
        <v>0</v>
      </c>
    </row>
    <row r="170" spans="1:50" ht="63" hidden="1" x14ac:dyDescent="0.25">
      <c r="A170" s="115">
        <v>169</v>
      </c>
      <c r="B170" s="64" t="s">
        <v>305</v>
      </c>
      <c r="C170" s="64" t="s">
        <v>306</v>
      </c>
      <c r="D170" s="64" t="s">
        <v>308</v>
      </c>
      <c r="E170" s="66">
        <v>933000</v>
      </c>
      <c r="F170" s="67">
        <v>0</v>
      </c>
      <c r="G170" s="67">
        <v>0</v>
      </c>
      <c r="H170" s="67">
        <v>5</v>
      </c>
      <c r="I170" s="67">
        <v>1</v>
      </c>
      <c r="J170" s="67">
        <v>0</v>
      </c>
      <c r="K170" s="67">
        <v>4</v>
      </c>
      <c r="L170" s="67">
        <v>0</v>
      </c>
      <c r="M170" s="67">
        <v>1</v>
      </c>
      <c r="N170" s="67">
        <v>9</v>
      </c>
      <c r="O170" s="67">
        <v>10</v>
      </c>
      <c r="P170" s="67">
        <v>5</v>
      </c>
      <c r="Q170" s="67">
        <v>0</v>
      </c>
      <c r="R170" s="67">
        <v>2</v>
      </c>
      <c r="S170" s="67">
        <v>3</v>
      </c>
      <c r="T170" s="67">
        <v>0</v>
      </c>
      <c r="U170" s="67">
        <v>0</v>
      </c>
      <c r="V170" s="66">
        <v>606000</v>
      </c>
      <c r="W170" s="71">
        <f t="shared" si="57"/>
        <v>40</v>
      </c>
      <c r="X170">
        <f t="shared" si="60"/>
        <v>0</v>
      </c>
      <c r="Y170">
        <f t="shared" si="61"/>
        <v>0</v>
      </c>
      <c r="Z170">
        <f t="shared" si="62"/>
        <v>0</v>
      </c>
      <c r="AA170">
        <f t="shared" si="63"/>
        <v>0</v>
      </c>
      <c r="AB170">
        <f t="shared" si="64"/>
        <v>0</v>
      </c>
      <c r="AC170">
        <f t="shared" si="65"/>
        <v>0</v>
      </c>
      <c r="AD170">
        <f t="shared" si="66"/>
        <v>0</v>
      </c>
      <c r="AE170">
        <f t="shared" si="67"/>
        <v>0</v>
      </c>
      <c r="AF170">
        <f t="shared" si="68"/>
        <v>0</v>
      </c>
      <c r="AG170">
        <f t="shared" si="69"/>
        <v>0</v>
      </c>
      <c r="AH170">
        <f t="shared" si="70"/>
        <v>0</v>
      </c>
      <c r="AI170">
        <f t="shared" si="71"/>
        <v>1</v>
      </c>
      <c r="AJ170">
        <f t="shared" si="72"/>
        <v>0</v>
      </c>
      <c r="AK170">
        <f t="shared" si="73"/>
        <v>0</v>
      </c>
      <c r="AL170">
        <f t="shared" si="74"/>
        <v>0</v>
      </c>
      <c r="AM170">
        <f t="shared" si="75"/>
        <v>0</v>
      </c>
      <c r="AN170">
        <f t="shared" si="76"/>
        <v>0</v>
      </c>
      <c r="AO170">
        <f t="shared" si="77"/>
        <v>0</v>
      </c>
      <c r="AP170">
        <f t="shared" si="58"/>
        <v>0</v>
      </c>
      <c r="AQ170">
        <f t="shared" si="78"/>
        <v>0</v>
      </c>
      <c r="AR170">
        <f t="shared" si="79"/>
        <v>0</v>
      </c>
      <c r="AS170">
        <f t="shared" si="80"/>
        <v>0</v>
      </c>
      <c r="AT170">
        <f t="shared" si="81"/>
        <v>0</v>
      </c>
      <c r="AU170">
        <f t="shared" si="59"/>
        <v>0</v>
      </c>
      <c r="AV170">
        <f t="shared" si="82"/>
        <v>0</v>
      </c>
      <c r="AW170">
        <f t="shared" si="83"/>
        <v>0</v>
      </c>
      <c r="AX170">
        <f t="shared" si="84"/>
        <v>0</v>
      </c>
    </row>
    <row r="171" spans="1:50" ht="78.75" hidden="1" x14ac:dyDescent="0.25">
      <c r="A171" s="115">
        <v>170</v>
      </c>
      <c r="B171" s="59" t="s">
        <v>161</v>
      </c>
      <c r="C171" s="59" t="s">
        <v>158</v>
      </c>
      <c r="D171" s="59" t="s">
        <v>163</v>
      </c>
      <c r="E171" s="66">
        <v>1215000</v>
      </c>
      <c r="F171" s="67">
        <v>10</v>
      </c>
      <c r="G171" s="72">
        <v>0</v>
      </c>
      <c r="H171" s="72">
        <v>5</v>
      </c>
      <c r="I171" s="72">
        <v>1</v>
      </c>
      <c r="J171" s="72">
        <v>0</v>
      </c>
      <c r="K171" s="72">
        <v>5</v>
      </c>
      <c r="L171" s="72">
        <v>0</v>
      </c>
      <c r="M171" s="72">
        <v>1</v>
      </c>
      <c r="N171" s="72">
        <v>10</v>
      </c>
      <c r="O171" s="67">
        <v>0</v>
      </c>
      <c r="P171" s="67">
        <v>3</v>
      </c>
      <c r="Q171" s="72">
        <v>0</v>
      </c>
      <c r="R171" s="72">
        <v>2</v>
      </c>
      <c r="S171" s="72">
        <v>3</v>
      </c>
      <c r="T171" s="72">
        <v>0</v>
      </c>
      <c r="U171" s="72">
        <v>0</v>
      </c>
      <c r="V171" s="66">
        <v>829500</v>
      </c>
      <c r="W171" s="71">
        <f t="shared" si="57"/>
        <v>40</v>
      </c>
      <c r="X171">
        <f t="shared" si="60"/>
        <v>0</v>
      </c>
      <c r="Y171">
        <f t="shared" si="61"/>
        <v>0</v>
      </c>
      <c r="Z171">
        <f t="shared" si="62"/>
        <v>0</v>
      </c>
      <c r="AA171">
        <f t="shared" si="63"/>
        <v>0</v>
      </c>
      <c r="AB171">
        <f t="shared" si="64"/>
        <v>0</v>
      </c>
      <c r="AC171">
        <f t="shared" si="65"/>
        <v>0</v>
      </c>
      <c r="AD171">
        <f t="shared" si="66"/>
        <v>0</v>
      </c>
      <c r="AE171">
        <f t="shared" si="67"/>
        <v>0</v>
      </c>
      <c r="AF171">
        <f t="shared" si="68"/>
        <v>0</v>
      </c>
      <c r="AG171">
        <f t="shared" si="69"/>
        <v>1</v>
      </c>
      <c r="AH171">
        <f t="shared" si="70"/>
        <v>0</v>
      </c>
      <c r="AI171">
        <f t="shared" si="71"/>
        <v>0</v>
      </c>
      <c r="AJ171">
        <f t="shared" si="72"/>
        <v>0</v>
      </c>
      <c r="AK171">
        <f t="shared" si="73"/>
        <v>0</v>
      </c>
      <c r="AL171">
        <f t="shared" si="74"/>
        <v>0</v>
      </c>
      <c r="AM171">
        <f t="shared" si="75"/>
        <v>0</v>
      </c>
      <c r="AN171">
        <f t="shared" si="76"/>
        <v>0</v>
      </c>
      <c r="AO171">
        <f t="shared" si="77"/>
        <v>0</v>
      </c>
      <c r="AP171">
        <f t="shared" si="58"/>
        <v>0</v>
      </c>
      <c r="AQ171">
        <f t="shared" si="78"/>
        <v>0</v>
      </c>
      <c r="AR171">
        <f t="shared" si="79"/>
        <v>0</v>
      </c>
      <c r="AS171">
        <f t="shared" si="80"/>
        <v>0</v>
      </c>
      <c r="AT171">
        <f t="shared" si="81"/>
        <v>0</v>
      </c>
      <c r="AU171">
        <f t="shared" si="59"/>
        <v>0</v>
      </c>
      <c r="AV171">
        <f t="shared" si="82"/>
        <v>0</v>
      </c>
      <c r="AW171">
        <f t="shared" si="83"/>
        <v>0</v>
      </c>
      <c r="AX171">
        <f t="shared" si="84"/>
        <v>0</v>
      </c>
    </row>
    <row r="172" spans="1:50" ht="94.5" hidden="1" x14ac:dyDescent="0.25">
      <c r="A172" s="115">
        <v>171</v>
      </c>
      <c r="B172" s="62" t="s">
        <v>864</v>
      </c>
      <c r="C172" s="62" t="s">
        <v>874</v>
      </c>
      <c r="D172" s="62" t="s">
        <v>875</v>
      </c>
      <c r="E172" s="66">
        <v>1800000</v>
      </c>
      <c r="F172" s="67">
        <v>5</v>
      </c>
      <c r="G172" s="72">
        <v>0</v>
      </c>
      <c r="H172" s="72">
        <v>5</v>
      </c>
      <c r="I172" s="72">
        <v>2</v>
      </c>
      <c r="J172" s="72">
        <v>0</v>
      </c>
      <c r="K172" s="72">
        <v>1</v>
      </c>
      <c r="L172" s="72">
        <v>0</v>
      </c>
      <c r="M172" s="72">
        <v>1</v>
      </c>
      <c r="N172" s="72">
        <v>4</v>
      </c>
      <c r="O172" s="67">
        <v>10</v>
      </c>
      <c r="P172" s="67">
        <v>7</v>
      </c>
      <c r="Q172" s="72">
        <v>0</v>
      </c>
      <c r="R172" s="72">
        <v>2</v>
      </c>
      <c r="S172" s="72">
        <v>3</v>
      </c>
      <c r="T172" s="72">
        <v>0</v>
      </c>
      <c r="U172" s="67">
        <v>0</v>
      </c>
      <c r="V172" s="66">
        <v>900000</v>
      </c>
      <c r="W172" s="71">
        <f t="shared" si="57"/>
        <v>40</v>
      </c>
      <c r="X172">
        <f t="shared" si="60"/>
        <v>0</v>
      </c>
      <c r="Y172">
        <f t="shared" si="61"/>
        <v>0</v>
      </c>
      <c r="Z172">
        <f t="shared" si="62"/>
        <v>0</v>
      </c>
      <c r="AA172">
        <f t="shared" si="63"/>
        <v>0</v>
      </c>
      <c r="AB172">
        <f t="shared" si="64"/>
        <v>0</v>
      </c>
      <c r="AC172">
        <f t="shared" si="65"/>
        <v>0</v>
      </c>
      <c r="AD172">
        <f t="shared" si="66"/>
        <v>0</v>
      </c>
      <c r="AE172">
        <f t="shared" si="67"/>
        <v>0</v>
      </c>
      <c r="AF172">
        <f t="shared" si="68"/>
        <v>0</v>
      </c>
      <c r="AG172">
        <f t="shared" si="69"/>
        <v>0</v>
      </c>
      <c r="AH172">
        <f t="shared" si="70"/>
        <v>0</v>
      </c>
      <c r="AI172">
        <f t="shared" si="71"/>
        <v>0</v>
      </c>
      <c r="AJ172">
        <f t="shared" si="72"/>
        <v>0</v>
      </c>
      <c r="AK172">
        <f t="shared" si="73"/>
        <v>0</v>
      </c>
      <c r="AL172">
        <f t="shared" si="74"/>
        <v>1</v>
      </c>
      <c r="AM172">
        <f t="shared" si="75"/>
        <v>0</v>
      </c>
      <c r="AN172">
        <f t="shared" si="76"/>
        <v>0</v>
      </c>
      <c r="AO172">
        <f t="shared" si="77"/>
        <v>0</v>
      </c>
      <c r="AP172">
        <f t="shared" si="58"/>
        <v>0</v>
      </c>
      <c r="AQ172">
        <f t="shared" si="78"/>
        <v>0</v>
      </c>
      <c r="AR172">
        <f t="shared" si="79"/>
        <v>0</v>
      </c>
      <c r="AS172">
        <f t="shared" si="80"/>
        <v>0</v>
      </c>
      <c r="AT172">
        <f t="shared" si="81"/>
        <v>0</v>
      </c>
      <c r="AU172">
        <f t="shared" si="59"/>
        <v>0</v>
      </c>
      <c r="AV172">
        <f t="shared" si="82"/>
        <v>0</v>
      </c>
      <c r="AW172">
        <f t="shared" si="83"/>
        <v>0</v>
      </c>
      <c r="AX172">
        <f t="shared" si="84"/>
        <v>0</v>
      </c>
    </row>
    <row r="173" spans="1:50" ht="63" hidden="1" x14ac:dyDescent="0.25">
      <c r="A173" s="115">
        <v>172</v>
      </c>
      <c r="B173" s="61" t="s">
        <v>864</v>
      </c>
      <c r="C173" s="61" t="s">
        <v>711</v>
      </c>
      <c r="D173" s="61" t="s">
        <v>1235</v>
      </c>
      <c r="E173" s="67">
        <v>600000</v>
      </c>
      <c r="F173" s="67">
        <v>5</v>
      </c>
      <c r="G173" s="67">
        <v>0</v>
      </c>
      <c r="H173" s="67">
        <v>5</v>
      </c>
      <c r="I173" s="67">
        <v>1</v>
      </c>
      <c r="J173" s="67">
        <v>0</v>
      </c>
      <c r="K173" s="67">
        <v>2</v>
      </c>
      <c r="L173" s="67">
        <v>0</v>
      </c>
      <c r="M173" s="67">
        <v>1</v>
      </c>
      <c r="N173" s="67">
        <v>9</v>
      </c>
      <c r="O173" s="67">
        <v>10</v>
      </c>
      <c r="P173" s="67">
        <v>2</v>
      </c>
      <c r="Q173" s="67">
        <v>0</v>
      </c>
      <c r="R173" s="67">
        <v>2</v>
      </c>
      <c r="S173" s="67">
        <v>3</v>
      </c>
      <c r="T173" s="67">
        <v>0</v>
      </c>
      <c r="U173" s="67">
        <v>0</v>
      </c>
      <c r="V173" s="67">
        <v>360000</v>
      </c>
      <c r="W173" s="71">
        <f t="shared" si="57"/>
        <v>40</v>
      </c>
      <c r="X173">
        <f t="shared" si="60"/>
        <v>0</v>
      </c>
      <c r="Y173">
        <f t="shared" si="61"/>
        <v>0</v>
      </c>
      <c r="Z173">
        <f t="shared" si="62"/>
        <v>0</v>
      </c>
      <c r="AA173">
        <f t="shared" si="63"/>
        <v>0</v>
      </c>
      <c r="AB173">
        <f t="shared" si="64"/>
        <v>0</v>
      </c>
      <c r="AC173">
        <f t="shared" si="65"/>
        <v>0</v>
      </c>
      <c r="AD173">
        <f t="shared" si="66"/>
        <v>0</v>
      </c>
      <c r="AE173">
        <f t="shared" si="67"/>
        <v>0</v>
      </c>
      <c r="AF173">
        <f t="shared" si="68"/>
        <v>0</v>
      </c>
      <c r="AG173">
        <f t="shared" si="69"/>
        <v>0</v>
      </c>
      <c r="AH173">
        <f t="shared" si="70"/>
        <v>0</v>
      </c>
      <c r="AI173">
        <f t="shared" si="71"/>
        <v>0</v>
      </c>
      <c r="AJ173">
        <f t="shared" si="72"/>
        <v>0</v>
      </c>
      <c r="AK173">
        <f t="shared" si="73"/>
        <v>0</v>
      </c>
      <c r="AL173">
        <f t="shared" si="74"/>
        <v>1</v>
      </c>
      <c r="AM173">
        <f t="shared" si="75"/>
        <v>0</v>
      </c>
      <c r="AN173">
        <f t="shared" si="76"/>
        <v>0</v>
      </c>
      <c r="AO173">
        <f t="shared" si="77"/>
        <v>0</v>
      </c>
      <c r="AP173">
        <f t="shared" si="58"/>
        <v>0</v>
      </c>
      <c r="AQ173">
        <f t="shared" si="78"/>
        <v>0</v>
      </c>
      <c r="AR173">
        <f t="shared" si="79"/>
        <v>0</v>
      </c>
      <c r="AS173">
        <f t="shared" si="80"/>
        <v>0</v>
      </c>
      <c r="AT173">
        <f t="shared" si="81"/>
        <v>0</v>
      </c>
      <c r="AU173">
        <f t="shared" si="59"/>
        <v>0</v>
      </c>
      <c r="AV173">
        <f t="shared" si="82"/>
        <v>0</v>
      </c>
      <c r="AW173">
        <f t="shared" si="83"/>
        <v>0</v>
      </c>
      <c r="AX173">
        <f t="shared" si="84"/>
        <v>0</v>
      </c>
    </row>
    <row r="174" spans="1:50" ht="63" hidden="1" x14ac:dyDescent="0.25">
      <c r="A174" s="115">
        <v>173</v>
      </c>
      <c r="B174" s="64" t="s">
        <v>1711</v>
      </c>
      <c r="C174" s="64" t="s">
        <v>471</v>
      </c>
      <c r="D174" s="64" t="s">
        <v>1004</v>
      </c>
      <c r="E174" s="66">
        <v>474700</v>
      </c>
      <c r="F174" s="67">
        <v>1</v>
      </c>
      <c r="G174" s="67">
        <v>4</v>
      </c>
      <c r="H174" s="67">
        <v>3</v>
      </c>
      <c r="I174" s="67">
        <v>2</v>
      </c>
      <c r="J174" s="67">
        <v>2</v>
      </c>
      <c r="K174" s="67">
        <v>2</v>
      </c>
      <c r="L174" s="67">
        <v>0</v>
      </c>
      <c r="M174" s="67">
        <v>3</v>
      </c>
      <c r="N174" s="67">
        <v>6</v>
      </c>
      <c r="O174" s="67">
        <v>4</v>
      </c>
      <c r="P174" s="67">
        <v>3</v>
      </c>
      <c r="Q174" s="67">
        <v>2</v>
      </c>
      <c r="R174" s="67">
        <v>2</v>
      </c>
      <c r="S174" s="67">
        <v>3</v>
      </c>
      <c r="T174" s="67">
        <v>3</v>
      </c>
      <c r="U174" s="67">
        <v>0</v>
      </c>
      <c r="V174" s="66">
        <v>338400</v>
      </c>
      <c r="W174" s="71">
        <f t="shared" si="57"/>
        <v>40</v>
      </c>
      <c r="X174">
        <f t="shared" si="60"/>
        <v>0</v>
      </c>
      <c r="Y174">
        <f t="shared" si="61"/>
        <v>0</v>
      </c>
      <c r="Z174">
        <f t="shared" si="62"/>
        <v>0</v>
      </c>
      <c r="AA174">
        <f t="shared" si="63"/>
        <v>0</v>
      </c>
      <c r="AB174">
        <f t="shared" si="64"/>
        <v>0</v>
      </c>
      <c r="AC174">
        <f t="shared" si="65"/>
        <v>0</v>
      </c>
      <c r="AD174">
        <f t="shared" si="66"/>
        <v>0</v>
      </c>
      <c r="AE174">
        <f t="shared" si="67"/>
        <v>0</v>
      </c>
      <c r="AF174">
        <f t="shared" si="68"/>
        <v>0</v>
      </c>
      <c r="AG174">
        <f t="shared" si="69"/>
        <v>0</v>
      </c>
      <c r="AH174">
        <f t="shared" si="70"/>
        <v>0</v>
      </c>
      <c r="AI174">
        <f t="shared" si="71"/>
        <v>0</v>
      </c>
      <c r="AJ174">
        <f t="shared" si="72"/>
        <v>0</v>
      </c>
      <c r="AK174">
        <f t="shared" si="73"/>
        <v>0</v>
      </c>
      <c r="AL174">
        <f t="shared" si="74"/>
        <v>0</v>
      </c>
      <c r="AM174">
        <f t="shared" si="75"/>
        <v>0</v>
      </c>
      <c r="AN174">
        <f t="shared" si="76"/>
        <v>0</v>
      </c>
      <c r="AO174">
        <f t="shared" si="77"/>
        <v>0</v>
      </c>
      <c r="AP174">
        <f t="shared" si="58"/>
        <v>0</v>
      </c>
      <c r="AQ174">
        <f t="shared" si="78"/>
        <v>0</v>
      </c>
      <c r="AR174">
        <f t="shared" si="79"/>
        <v>0</v>
      </c>
      <c r="AS174">
        <f t="shared" si="80"/>
        <v>0</v>
      </c>
      <c r="AT174">
        <f t="shared" si="81"/>
        <v>0</v>
      </c>
      <c r="AU174">
        <f t="shared" si="59"/>
        <v>1</v>
      </c>
      <c r="AV174">
        <f t="shared" si="82"/>
        <v>0</v>
      </c>
      <c r="AW174">
        <f t="shared" si="83"/>
        <v>0</v>
      </c>
      <c r="AX174">
        <f t="shared" si="84"/>
        <v>0</v>
      </c>
    </row>
    <row r="175" spans="1:50" ht="63" hidden="1" x14ac:dyDescent="0.25">
      <c r="A175" s="115">
        <v>174</v>
      </c>
      <c r="B175" s="64" t="s">
        <v>1425</v>
      </c>
      <c r="C175" s="64" t="s">
        <v>982</v>
      </c>
      <c r="D175" s="64" t="s">
        <v>1427</v>
      </c>
      <c r="E175" s="66">
        <v>690000</v>
      </c>
      <c r="F175" s="67">
        <v>10</v>
      </c>
      <c r="G175" s="67">
        <v>3</v>
      </c>
      <c r="H175" s="67">
        <v>3</v>
      </c>
      <c r="I175" s="67">
        <v>1</v>
      </c>
      <c r="J175" s="67">
        <v>0</v>
      </c>
      <c r="K175" s="67">
        <v>3</v>
      </c>
      <c r="L175" s="67">
        <v>0</v>
      </c>
      <c r="M175" s="67">
        <v>1</v>
      </c>
      <c r="N175" s="67">
        <v>5</v>
      </c>
      <c r="O175" s="67">
        <v>4</v>
      </c>
      <c r="P175" s="67">
        <v>0</v>
      </c>
      <c r="Q175" s="67">
        <v>2</v>
      </c>
      <c r="R175" s="67">
        <v>2</v>
      </c>
      <c r="S175" s="67">
        <v>3</v>
      </c>
      <c r="T175" s="67">
        <v>3</v>
      </c>
      <c r="U175" s="67">
        <v>0</v>
      </c>
      <c r="V175" s="66">
        <v>475000</v>
      </c>
      <c r="W175" s="71">
        <f t="shared" si="57"/>
        <v>40</v>
      </c>
      <c r="X175">
        <f t="shared" si="60"/>
        <v>0</v>
      </c>
      <c r="Y175">
        <f t="shared" si="61"/>
        <v>0</v>
      </c>
      <c r="Z175">
        <f t="shared" si="62"/>
        <v>0</v>
      </c>
      <c r="AA175">
        <f t="shared" si="63"/>
        <v>0</v>
      </c>
      <c r="AB175">
        <f t="shared" si="64"/>
        <v>0</v>
      </c>
      <c r="AC175">
        <f t="shared" si="65"/>
        <v>0</v>
      </c>
      <c r="AD175">
        <f t="shared" si="66"/>
        <v>0</v>
      </c>
      <c r="AE175">
        <f t="shared" si="67"/>
        <v>0</v>
      </c>
      <c r="AF175">
        <f t="shared" si="68"/>
        <v>0</v>
      </c>
      <c r="AG175">
        <f t="shared" si="69"/>
        <v>0</v>
      </c>
      <c r="AH175">
        <f t="shared" si="70"/>
        <v>0</v>
      </c>
      <c r="AI175">
        <f t="shared" si="71"/>
        <v>0</v>
      </c>
      <c r="AJ175">
        <f t="shared" si="72"/>
        <v>0</v>
      </c>
      <c r="AK175">
        <f t="shared" si="73"/>
        <v>0</v>
      </c>
      <c r="AL175">
        <f t="shared" si="74"/>
        <v>0</v>
      </c>
      <c r="AM175">
        <f t="shared" si="75"/>
        <v>0</v>
      </c>
      <c r="AN175">
        <f t="shared" si="76"/>
        <v>0</v>
      </c>
      <c r="AO175">
        <f t="shared" si="77"/>
        <v>0</v>
      </c>
      <c r="AP175">
        <f t="shared" si="58"/>
        <v>0</v>
      </c>
      <c r="AQ175">
        <f t="shared" si="78"/>
        <v>0</v>
      </c>
      <c r="AR175">
        <f t="shared" si="79"/>
        <v>0</v>
      </c>
      <c r="AS175">
        <f t="shared" si="80"/>
        <v>0</v>
      </c>
      <c r="AT175">
        <f t="shared" si="81"/>
        <v>0</v>
      </c>
      <c r="AU175">
        <f t="shared" si="59"/>
        <v>0</v>
      </c>
      <c r="AV175">
        <f t="shared" si="82"/>
        <v>1</v>
      </c>
      <c r="AW175">
        <f t="shared" si="83"/>
        <v>0</v>
      </c>
      <c r="AX175">
        <f t="shared" si="84"/>
        <v>0</v>
      </c>
    </row>
    <row r="176" spans="1:50" ht="63" hidden="1" x14ac:dyDescent="0.25">
      <c r="A176" s="115">
        <v>175</v>
      </c>
      <c r="B176" s="64" t="s">
        <v>251</v>
      </c>
      <c r="C176" s="64" t="s">
        <v>249</v>
      </c>
      <c r="D176" s="64" t="s">
        <v>264</v>
      </c>
      <c r="E176" s="65">
        <v>538.22900000000004</v>
      </c>
      <c r="F176" s="64">
        <v>10</v>
      </c>
      <c r="G176" s="64">
        <v>0</v>
      </c>
      <c r="H176" s="64">
        <v>5</v>
      </c>
      <c r="I176" s="64">
        <v>2</v>
      </c>
      <c r="J176" s="64">
        <v>0</v>
      </c>
      <c r="K176" s="64">
        <v>1</v>
      </c>
      <c r="L176" s="64">
        <v>0</v>
      </c>
      <c r="M176" s="64">
        <v>2</v>
      </c>
      <c r="N176" s="64">
        <v>2</v>
      </c>
      <c r="O176" s="64">
        <v>10</v>
      </c>
      <c r="P176" s="64">
        <v>3</v>
      </c>
      <c r="Q176" s="64">
        <v>0</v>
      </c>
      <c r="R176" s="64">
        <v>2</v>
      </c>
      <c r="S176" s="64">
        <v>3</v>
      </c>
      <c r="T176" s="64">
        <v>0</v>
      </c>
      <c r="U176" s="64">
        <v>0</v>
      </c>
      <c r="V176" s="65">
        <v>339086</v>
      </c>
      <c r="W176" s="71">
        <f t="shared" si="57"/>
        <v>40</v>
      </c>
      <c r="X176">
        <f t="shared" si="60"/>
        <v>0</v>
      </c>
      <c r="Y176">
        <f t="shared" si="61"/>
        <v>0</v>
      </c>
      <c r="Z176">
        <f t="shared" si="62"/>
        <v>0</v>
      </c>
      <c r="AA176">
        <f t="shared" si="63"/>
        <v>0</v>
      </c>
      <c r="AB176">
        <f t="shared" si="64"/>
        <v>0</v>
      </c>
      <c r="AC176">
        <f t="shared" si="65"/>
        <v>0</v>
      </c>
      <c r="AD176">
        <f t="shared" si="66"/>
        <v>0</v>
      </c>
      <c r="AE176">
        <f t="shared" si="67"/>
        <v>0</v>
      </c>
      <c r="AF176">
        <f t="shared" si="68"/>
        <v>0</v>
      </c>
      <c r="AG176">
        <f t="shared" si="69"/>
        <v>0</v>
      </c>
      <c r="AH176">
        <f t="shared" si="70"/>
        <v>0</v>
      </c>
      <c r="AI176">
        <f t="shared" si="71"/>
        <v>0</v>
      </c>
      <c r="AJ176">
        <f t="shared" si="72"/>
        <v>0</v>
      </c>
      <c r="AK176">
        <f t="shared" si="73"/>
        <v>0</v>
      </c>
      <c r="AL176">
        <f t="shared" si="74"/>
        <v>1</v>
      </c>
      <c r="AM176">
        <f t="shared" si="75"/>
        <v>0</v>
      </c>
      <c r="AN176">
        <f t="shared" si="76"/>
        <v>0</v>
      </c>
      <c r="AO176">
        <f t="shared" si="77"/>
        <v>0</v>
      </c>
      <c r="AP176">
        <f t="shared" si="58"/>
        <v>0</v>
      </c>
      <c r="AQ176">
        <f t="shared" si="78"/>
        <v>0</v>
      </c>
      <c r="AR176">
        <f t="shared" si="79"/>
        <v>0</v>
      </c>
      <c r="AS176">
        <f t="shared" si="80"/>
        <v>0</v>
      </c>
      <c r="AT176">
        <f t="shared" si="81"/>
        <v>0</v>
      </c>
      <c r="AU176">
        <f t="shared" si="59"/>
        <v>0</v>
      </c>
      <c r="AV176">
        <f t="shared" si="82"/>
        <v>0</v>
      </c>
      <c r="AW176">
        <f t="shared" si="83"/>
        <v>0</v>
      </c>
      <c r="AX176">
        <f t="shared" si="84"/>
        <v>0</v>
      </c>
    </row>
    <row r="177" spans="1:50" ht="63" hidden="1" x14ac:dyDescent="0.25">
      <c r="A177" s="115">
        <v>176</v>
      </c>
      <c r="B177" s="64" t="s">
        <v>430</v>
      </c>
      <c r="C177" s="64" t="s">
        <v>431</v>
      </c>
      <c r="D177" s="64" t="s">
        <v>432</v>
      </c>
      <c r="E177" s="66">
        <v>200000</v>
      </c>
      <c r="F177" s="67">
        <v>0</v>
      </c>
      <c r="G177" s="67">
        <v>4</v>
      </c>
      <c r="H177" s="67">
        <v>3</v>
      </c>
      <c r="I177" s="67">
        <v>3</v>
      </c>
      <c r="J177" s="67">
        <v>2</v>
      </c>
      <c r="K177" s="67">
        <v>3</v>
      </c>
      <c r="L177" s="67">
        <v>0</v>
      </c>
      <c r="M177" s="67">
        <v>8</v>
      </c>
      <c r="N177" s="67">
        <v>1</v>
      </c>
      <c r="O177" s="67">
        <v>5</v>
      </c>
      <c r="P177" s="67">
        <v>5</v>
      </c>
      <c r="Q177" s="67">
        <v>0</v>
      </c>
      <c r="R177" s="67">
        <v>0</v>
      </c>
      <c r="S177" s="67">
        <v>3</v>
      </c>
      <c r="T177" s="67">
        <v>3</v>
      </c>
      <c r="U177" s="67">
        <v>0</v>
      </c>
      <c r="V177" s="66">
        <v>140000</v>
      </c>
      <c r="W177" s="71">
        <f t="shared" si="57"/>
        <v>40</v>
      </c>
      <c r="X177">
        <f t="shared" si="60"/>
        <v>0</v>
      </c>
      <c r="Y177">
        <f t="shared" si="61"/>
        <v>0</v>
      </c>
      <c r="Z177">
        <f t="shared" si="62"/>
        <v>0</v>
      </c>
      <c r="AA177">
        <f t="shared" si="63"/>
        <v>0</v>
      </c>
      <c r="AB177">
        <f t="shared" si="64"/>
        <v>0</v>
      </c>
      <c r="AC177">
        <f t="shared" si="65"/>
        <v>1</v>
      </c>
      <c r="AD177">
        <f t="shared" si="66"/>
        <v>0</v>
      </c>
      <c r="AE177">
        <f t="shared" si="67"/>
        <v>0</v>
      </c>
      <c r="AF177">
        <f t="shared" si="68"/>
        <v>0</v>
      </c>
      <c r="AG177">
        <f t="shared" si="69"/>
        <v>0</v>
      </c>
      <c r="AH177">
        <f t="shared" si="70"/>
        <v>0</v>
      </c>
      <c r="AI177">
        <f t="shared" si="71"/>
        <v>0</v>
      </c>
      <c r="AJ177">
        <f t="shared" si="72"/>
        <v>0</v>
      </c>
      <c r="AK177">
        <f t="shared" si="73"/>
        <v>0</v>
      </c>
      <c r="AL177">
        <f t="shared" si="74"/>
        <v>0</v>
      </c>
      <c r="AM177">
        <f t="shared" si="75"/>
        <v>0</v>
      </c>
      <c r="AN177">
        <f t="shared" si="76"/>
        <v>0</v>
      </c>
      <c r="AO177">
        <f t="shared" si="77"/>
        <v>0</v>
      </c>
      <c r="AP177">
        <f t="shared" si="58"/>
        <v>0</v>
      </c>
      <c r="AQ177">
        <f t="shared" si="78"/>
        <v>0</v>
      </c>
      <c r="AR177">
        <f t="shared" si="79"/>
        <v>0</v>
      </c>
      <c r="AS177">
        <f t="shared" si="80"/>
        <v>0</v>
      </c>
      <c r="AT177">
        <f t="shared" si="81"/>
        <v>0</v>
      </c>
      <c r="AU177">
        <f t="shared" si="59"/>
        <v>0</v>
      </c>
      <c r="AV177">
        <f t="shared" si="82"/>
        <v>0</v>
      </c>
      <c r="AW177">
        <f t="shared" si="83"/>
        <v>0</v>
      </c>
      <c r="AX177">
        <f t="shared" si="84"/>
        <v>0</v>
      </c>
    </row>
    <row r="178" spans="1:50" ht="63" hidden="1" x14ac:dyDescent="0.25">
      <c r="A178" s="115">
        <v>177</v>
      </c>
      <c r="B178" s="62" t="s">
        <v>1608</v>
      </c>
      <c r="C178" s="62" t="s">
        <v>1618</v>
      </c>
      <c r="D178" s="62" t="s">
        <v>1619</v>
      </c>
      <c r="E178" s="66">
        <v>1500000</v>
      </c>
      <c r="F178" s="72">
        <v>10</v>
      </c>
      <c r="G178" s="72">
        <v>3</v>
      </c>
      <c r="H178" s="72">
        <v>3</v>
      </c>
      <c r="I178" s="72">
        <v>1</v>
      </c>
      <c r="J178" s="72">
        <v>0</v>
      </c>
      <c r="K178" s="72">
        <v>3</v>
      </c>
      <c r="L178" s="72">
        <v>0</v>
      </c>
      <c r="M178" s="72">
        <v>1</v>
      </c>
      <c r="N178" s="72">
        <v>3</v>
      </c>
      <c r="O178" s="72">
        <v>0</v>
      </c>
      <c r="P178" s="72">
        <v>8</v>
      </c>
      <c r="Q178" s="72">
        <v>0</v>
      </c>
      <c r="R178" s="72">
        <v>2</v>
      </c>
      <c r="S178" s="72">
        <v>3</v>
      </c>
      <c r="T178" s="72">
        <v>3</v>
      </c>
      <c r="U178" s="72">
        <v>0</v>
      </c>
      <c r="V178" s="66">
        <v>1005000</v>
      </c>
      <c r="W178" s="71">
        <f t="shared" si="57"/>
        <v>40</v>
      </c>
      <c r="X178">
        <f t="shared" si="60"/>
        <v>0</v>
      </c>
      <c r="Y178">
        <f t="shared" si="61"/>
        <v>0</v>
      </c>
      <c r="Z178">
        <f t="shared" si="62"/>
        <v>0</v>
      </c>
      <c r="AA178">
        <f t="shared" si="63"/>
        <v>0</v>
      </c>
      <c r="AB178">
        <f t="shared" si="64"/>
        <v>0</v>
      </c>
      <c r="AC178">
        <f t="shared" si="65"/>
        <v>0</v>
      </c>
      <c r="AD178">
        <f t="shared" si="66"/>
        <v>0</v>
      </c>
      <c r="AE178">
        <f t="shared" si="67"/>
        <v>0</v>
      </c>
      <c r="AF178">
        <f t="shared" si="68"/>
        <v>0</v>
      </c>
      <c r="AG178">
        <f t="shared" si="69"/>
        <v>0</v>
      </c>
      <c r="AH178">
        <f t="shared" si="70"/>
        <v>0</v>
      </c>
      <c r="AI178">
        <f t="shared" si="71"/>
        <v>0</v>
      </c>
      <c r="AJ178">
        <f t="shared" si="72"/>
        <v>0</v>
      </c>
      <c r="AK178">
        <f t="shared" si="73"/>
        <v>0</v>
      </c>
      <c r="AL178">
        <f t="shared" si="74"/>
        <v>0</v>
      </c>
      <c r="AM178">
        <f t="shared" si="75"/>
        <v>0</v>
      </c>
      <c r="AN178">
        <f t="shared" si="76"/>
        <v>0</v>
      </c>
      <c r="AO178">
        <f t="shared" si="77"/>
        <v>0</v>
      </c>
      <c r="AP178">
        <f t="shared" si="58"/>
        <v>0</v>
      </c>
      <c r="AQ178">
        <f t="shared" si="78"/>
        <v>0</v>
      </c>
      <c r="AR178">
        <f t="shared" si="79"/>
        <v>0</v>
      </c>
      <c r="AS178">
        <f t="shared" si="80"/>
        <v>0</v>
      </c>
      <c r="AT178">
        <f t="shared" si="81"/>
        <v>0</v>
      </c>
      <c r="AU178">
        <f t="shared" si="59"/>
        <v>0</v>
      </c>
      <c r="AV178">
        <f t="shared" si="82"/>
        <v>1</v>
      </c>
      <c r="AW178">
        <f t="shared" si="83"/>
        <v>0</v>
      </c>
      <c r="AX178">
        <f t="shared" si="84"/>
        <v>0</v>
      </c>
    </row>
    <row r="179" spans="1:50" ht="47.25" hidden="1" x14ac:dyDescent="0.25">
      <c r="A179" s="115">
        <v>178</v>
      </c>
      <c r="B179" s="64" t="s">
        <v>786</v>
      </c>
      <c r="C179" s="64" t="s">
        <v>249</v>
      </c>
      <c r="D179" s="64" t="s">
        <v>817</v>
      </c>
      <c r="E179" s="66">
        <v>927233</v>
      </c>
      <c r="F179" s="64">
        <v>10</v>
      </c>
      <c r="G179" s="67">
        <v>4</v>
      </c>
      <c r="H179" s="67">
        <v>5</v>
      </c>
      <c r="I179" s="67">
        <v>1</v>
      </c>
      <c r="J179" s="67">
        <v>2</v>
      </c>
      <c r="K179" s="67">
        <v>5</v>
      </c>
      <c r="L179" s="67">
        <v>0</v>
      </c>
      <c r="M179" s="67">
        <v>1</v>
      </c>
      <c r="N179" s="67">
        <v>2</v>
      </c>
      <c r="O179" s="67">
        <v>0</v>
      </c>
      <c r="P179" s="67">
        <v>5</v>
      </c>
      <c r="Q179" s="67">
        <v>2</v>
      </c>
      <c r="R179" s="67">
        <v>0</v>
      </c>
      <c r="S179" s="67">
        <v>0</v>
      </c>
      <c r="T179" s="67">
        <v>3</v>
      </c>
      <c r="U179" s="67">
        <v>0</v>
      </c>
      <c r="V179" s="66">
        <v>509984</v>
      </c>
      <c r="W179" s="71">
        <f t="shared" si="57"/>
        <v>40</v>
      </c>
      <c r="X179">
        <f t="shared" si="60"/>
        <v>0</v>
      </c>
      <c r="Y179">
        <f t="shared" si="61"/>
        <v>0</v>
      </c>
      <c r="Z179">
        <f t="shared" si="62"/>
        <v>0</v>
      </c>
      <c r="AA179">
        <f t="shared" si="63"/>
        <v>0</v>
      </c>
      <c r="AB179">
        <f t="shared" si="64"/>
        <v>0</v>
      </c>
      <c r="AC179">
        <f t="shared" si="65"/>
        <v>0</v>
      </c>
      <c r="AD179">
        <f t="shared" si="66"/>
        <v>0</v>
      </c>
      <c r="AE179">
        <f t="shared" si="67"/>
        <v>0</v>
      </c>
      <c r="AF179">
        <f t="shared" si="68"/>
        <v>0</v>
      </c>
      <c r="AG179">
        <f t="shared" si="69"/>
        <v>0</v>
      </c>
      <c r="AH179">
        <f t="shared" si="70"/>
        <v>0</v>
      </c>
      <c r="AI179">
        <f t="shared" si="71"/>
        <v>0</v>
      </c>
      <c r="AJ179">
        <f t="shared" si="72"/>
        <v>0</v>
      </c>
      <c r="AK179">
        <f t="shared" si="73"/>
        <v>0</v>
      </c>
      <c r="AL179">
        <f t="shared" si="74"/>
        <v>0</v>
      </c>
      <c r="AM179">
        <f t="shared" si="75"/>
        <v>0</v>
      </c>
      <c r="AN179">
        <f t="shared" si="76"/>
        <v>1</v>
      </c>
      <c r="AO179">
        <f t="shared" si="77"/>
        <v>0</v>
      </c>
      <c r="AP179">
        <f t="shared" si="58"/>
        <v>0</v>
      </c>
      <c r="AQ179">
        <f t="shared" si="78"/>
        <v>0</v>
      </c>
      <c r="AR179">
        <f t="shared" si="79"/>
        <v>0</v>
      </c>
      <c r="AS179">
        <f t="shared" si="80"/>
        <v>0</v>
      </c>
      <c r="AT179">
        <f t="shared" si="81"/>
        <v>0</v>
      </c>
      <c r="AU179">
        <f t="shared" si="59"/>
        <v>0</v>
      </c>
      <c r="AV179">
        <f t="shared" si="82"/>
        <v>0</v>
      </c>
      <c r="AW179">
        <f t="shared" si="83"/>
        <v>0</v>
      </c>
      <c r="AX179">
        <f t="shared" si="84"/>
        <v>0</v>
      </c>
    </row>
    <row r="180" spans="1:50" ht="126" hidden="1" x14ac:dyDescent="0.25">
      <c r="A180" s="115">
        <v>179</v>
      </c>
      <c r="B180" s="64" t="s">
        <v>1486</v>
      </c>
      <c r="C180" s="64" t="s">
        <v>1497</v>
      </c>
      <c r="D180" s="64" t="s">
        <v>1498</v>
      </c>
      <c r="E180" s="64">
        <v>260000</v>
      </c>
      <c r="F180" s="64">
        <v>5</v>
      </c>
      <c r="G180" s="64">
        <v>3</v>
      </c>
      <c r="H180" s="64">
        <v>3</v>
      </c>
      <c r="I180" s="64">
        <v>3</v>
      </c>
      <c r="J180" s="64">
        <v>0</v>
      </c>
      <c r="K180" s="73">
        <v>1</v>
      </c>
      <c r="L180" s="64">
        <v>0</v>
      </c>
      <c r="M180" s="64">
        <v>8</v>
      </c>
      <c r="N180" s="64">
        <v>3</v>
      </c>
      <c r="O180" s="64">
        <v>3</v>
      </c>
      <c r="P180" s="64">
        <v>3</v>
      </c>
      <c r="Q180" s="64">
        <v>0</v>
      </c>
      <c r="R180" s="64">
        <v>2</v>
      </c>
      <c r="S180" s="64">
        <v>3</v>
      </c>
      <c r="T180" s="64">
        <v>3</v>
      </c>
      <c r="U180" s="64">
        <v>0</v>
      </c>
      <c r="V180" s="64">
        <v>192400</v>
      </c>
      <c r="W180" s="71">
        <f t="shared" si="57"/>
        <v>40</v>
      </c>
      <c r="X180">
        <f t="shared" si="60"/>
        <v>0</v>
      </c>
      <c r="Y180">
        <f t="shared" si="61"/>
        <v>0</v>
      </c>
      <c r="Z180">
        <f t="shared" si="62"/>
        <v>0</v>
      </c>
      <c r="AA180">
        <f t="shared" si="63"/>
        <v>0</v>
      </c>
      <c r="AB180">
        <f t="shared" si="64"/>
        <v>0</v>
      </c>
      <c r="AC180">
        <f t="shared" si="65"/>
        <v>0</v>
      </c>
      <c r="AD180">
        <f t="shared" si="66"/>
        <v>0</v>
      </c>
      <c r="AE180">
        <f t="shared" si="67"/>
        <v>0</v>
      </c>
      <c r="AF180">
        <f t="shared" si="68"/>
        <v>0</v>
      </c>
      <c r="AG180">
        <f t="shared" si="69"/>
        <v>0</v>
      </c>
      <c r="AH180">
        <f t="shared" si="70"/>
        <v>0</v>
      </c>
      <c r="AI180">
        <f t="shared" si="71"/>
        <v>0</v>
      </c>
      <c r="AJ180">
        <f t="shared" si="72"/>
        <v>0</v>
      </c>
      <c r="AK180">
        <f t="shared" si="73"/>
        <v>0</v>
      </c>
      <c r="AL180">
        <f t="shared" si="74"/>
        <v>1</v>
      </c>
      <c r="AM180">
        <f t="shared" si="75"/>
        <v>0</v>
      </c>
      <c r="AN180">
        <f t="shared" si="76"/>
        <v>0</v>
      </c>
      <c r="AO180">
        <f t="shared" si="77"/>
        <v>0</v>
      </c>
      <c r="AP180">
        <f t="shared" si="58"/>
        <v>0</v>
      </c>
      <c r="AQ180">
        <f t="shared" si="78"/>
        <v>0</v>
      </c>
      <c r="AR180">
        <f t="shared" si="79"/>
        <v>0</v>
      </c>
      <c r="AS180">
        <f t="shared" si="80"/>
        <v>0</v>
      </c>
      <c r="AT180">
        <f t="shared" si="81"/>
        <v>0</v>
      </c>
      <c r="AU180">
        <f t="shared" si="59"/>
        <v>0</v>
      </c>
      <c r="AV180">
        <f t="shared" si="82"/>
        <v>0</v>
      </c>
      <c r="AW180">
        <f t="shared" si="83"/>
        <v>0</v>
      </c>
      <c r="AX180">
        <f t="shared" si="84"/>
        <v>0</v>
      </c>
    </row>
    <row r="181" spans="1:50" ht="63" hidden="1" x14ac:dyDescent="0.25">
      <c r="A181" s="115">
        <v>180</v>
      </c>
      <c r="B181" s="64" t="s">
        <v>1556</v>
      </c>
      <c r="C181" s="64" t="s">
        <v>966</v>
      </c>
      <c r="D181" s="64" t="s">
        <v>1563</v>
      </c>
      <c r="E181" s="67">
        <v>650150</v>
      </c>
      <c r="F181" s="67">
        <v>5</v>
      </c>
      <c r="G181" s="67">
        <v>0</v>
      </c>
      <c r="H181" s="67">
        <v>3</v>
      </c>
      <c r="I181" s="67">
        <v>2</v>
      </c>
      <c r="J181" s="67">
        <v>0</v>
      </c>
      <c r="K181" s="79">
        <v>5</v>
      </c>
      <c r="L181" s="67">
        <v>0</v>
      </c>
      <c r="M181" s="67">
        <v>1</v>
      </c>
      <c r="N181" s="67">
        <v>9</v>
      </c>
      <c r="O181" s="67">
        <v>10</v>
      </c>
      <c r="P181" s="67">
        <v>0</v>
      </c>
      <c r="Q181" s="67">
        <v>0</v>
      </c>
      <c r="R181" s="67">
        <v>2</v>
      </c>
      <c r="S181" s="67">
        <v>3</v>
      </c>
      <c r="T181" s="67">
        <v>0</v>
      </c>
      <c r="U181" s="67">
        <v>0</v>
      </c>
      <c r="V181" s="67">
        <v>455110</v>
      </c>
      <c r="W181" s="71">
        <f t="shared" si="57"/>
        <v>40</v>
      </c>
      <c r="X181">
        <f t="shared" si="60"/>
        <v>0</v>
      </c>
      <c r="Y181">
        <f t="shared" si="61"/>
        <v>0</v>
      </c>
      <c r="Z181">
        <f t="shared" si="62"/>
        <v>0</v>
      </c>
      <c r="AA181">
        <f t="shared" si="63"/>
        <v>0</v>
      </c>
      <c r="AB181">
        <f t="shared" si="64"/>
        <v>0</v>
      </c>
      <c r="AC181">
        <f t="shared" si="65"/>
        <v>0</v>
      </c>
      <c r="AD181">
        <f t="shared" si="66"/>
        <v>0</v>
      </c>
      <c r="AE181">
        <f t="shared" si="67"/>
        <v>0</v>
      </c>
      <c r="AF181">
        <f t="shared" si="68"/>
        <v>0</v>
      </c>
      <c r="AG181">
        <f t="shared" si="69"/>
        <v>0</v>
      </c>
      <c r="AH181">
        <f t="shared" si="70"/>
        <v>0</v>
      </c>
      <c r="AI181">
        <f t="shared" si="71"/>
        <v>0</v>
      </c>
      <c r="AJ181">
        <f t="shared" si="72"/>
        <v>0</v>
      </c>
      <c r="AK181">
        <f t="shared" si="73"/>
        <v>0</v>
      </c>
      <c r="AL181">
        <f t="shared" si="74"/>
        <v>1</v>
      </c>
      <c r="AM181">
        <f t="shared" si="75"/>
        <v>0</v>
      </c>
      <c r="AN181">
        <f t="shared" si="76"/>
        <v>0</v>
      </c>
      <c r="AO181">
        <f t="shared" si="77"/>
        <v>0</v>
      </c>
      <c r="AP181">
        <f t="shared" si="58"/>
        <v>0</v>
      </c>
      <c r="AQ181">
        <f t="shared" si="78"/>
        <v>0</v>
      </c>
      <c r="AR181">
        <f t="shared" si="79"/>
        <v>0</v>
      </c>
      <c r="AS181">
        <f t="shared" si="80"/>
        <v>0</v>
      </c>
      <c r="AT181">
        <f t="shared" si="81"/>
        <v>0</v>
      </c>
      <c r="AU181">
        <f t="shared" si="59"/>
        <v>0</v>
      </c>
      <c r="AV181">
        <f t="shared" si="82"/>
        <v>0</v>
      </c>
      <c r="AW181">
        <f t="shared" si="83"/>
        <v>0</v>
      </c>
      <c r="AX181">
        <f t="shared" si="84"/>
        <v>0</v>
      </c>
    </row>
    <row r="182" spans="1:50" ht="63" hidden="1" x14ac:dyDescent="0.25">
      <c r="A182" s="115">
        <v>181</v>
      </c>
      <c r="B182" s="62" t="s">
        <v>33</v>
      </c>
      <c r="C182" s="62" t="s">
        <v>1715</v>
      </c>
      <c r="D182" s="62" t="s">
        <v>1716</v>
      </c>
      <c r="E182" s="66">
        <v>763963.25</v>
      </c>
      <c r="F182" s="72">
        <v>5</v>
      </c>
      <c r="G182" s="72">
        <v>4</v>
      </c>
      <c r="H182" s="72">
        <v>5</v>
      </c>
      <c r="I182" s="72">
        <v>1</v>
      </c>
      <c r="J182" s="72">
        <v>0</v>
      </c>
      <c r="K182" s="72">
        <v>2</v>
      </c>
      <c r="L182" s="72">
        <v>0</v>
      </c>
      <c r="M182" s="72">
        <v>1</v>
      </c>
      <c r="N182" s="72">
        <v>10</v>
      </c>
      <c r="O182" s="72">
        <v>1</v>
      </c>
      <c r="P182" s="72">
        <v>3</v>
      </c>
      <c r="Q182" s="72">
        <v>2</v>
      </c>
      <c r="R182" s="72">
        <v>2</v>
      </c>
      <c r="S182" s="72">
        <v>3</v>
      </c>
      <c r="T182" s="72">
        <v>1</v>
      </c>
      <c r="U182" s="72">
        <v>0</v>
      </c>
      <c r="V182" s="66">
        <v>588251.69999999995</v>
      </c>
      <c r="W182" s="71">
        <f t="shared" ref="W182:W245" si="85">SUM(F182:U182)</f>
        <v>40</v>
      </c>
      <c r="X182">
        <f t="shared" si="60"/>
        <v>0</v>
      </c>
      <c r="Y182">
        <f t="shared" si="61"/>
        <v>0</v>
      </c>
      <c r="Z182">
        <f t="shared" si="62"/>
        <v>0</v>
      </c>
      <c r="AA182">
        <f t="shared" si="63"/>
        <v>0</v>
      </c>
      <c r="AB182">
        <f t="shared" si="64"/>
        <v>0</v>
      </c>
      <c r="AC182">
        <f t="shared" si="65"/>
        <v>0</v>
      </c>
      <c r="AD182">
        <f t="shared" si="66"/>
        <v>0</v>
      </c>
      <c r="AE182">
        <f t="shared" si="67"/>
        <v>0</v>
      </c>
      <c r="AF182">
        <f t="shared" si="68"/>
        <v>0</v>
      </c>
      <c r="AG182">
        <f t="shared" si="69"/>
        <v>0</v>
      </c>
      <c r="AH182">
        <f t="shared" si="70"/>
        <v>0</v>
      </c>
      <c r="AI182">
        <f t="shared" si="71"/>
        <v>0</v>
      </c>
      <c r="AJ182">
        <f t="shared" si="72"/>
        <v>0</v>
      </c>
      <c r="AK182">
        <f t="shared" si="73"/>
        <v>0</v>
      </c>
      <c r="AL182">
        <f t="shared" si="74"/>
        <v>0</v>
      </c>
      <c r="AM182">
        <f t="shared" si="75"/>
        <v>0</v>
      </c>
      <c r="AN182">
        <f t="shared" si="76"/>
        <v>0</v>
      </c>
      <c r="AO182">
        <f t="shared" si="77"/>
        <v>0</v>
      </c>
      <c r="AP182">
        <f t="shared" si="58"/>
        <v>0</v>
      </c>
      <c r="AQ182">
        <f t="shared" si="78"/>
        <v>0</v>
      </c>
      <c r="AR182">
        <f t="shared" si="79"/>
        <v>1</v>
      </c>
      <c r="AS182">
        <f t="shared" si="80"/>
        <v>0</v>
      </c>
      <c r="AT182">
        <f t="shared" si="81"/>
        <v>0</v>
      </c>
      <c r="AU182">
        <f t="shared" si="59"/>
        <v>0</v>
      </c>
      <c r="AV182">
        <f t="shared" si="82"/>
        <v>0</v>
      </c>
      <c r="AW182">
        <f t="shared" si="83"/>
        <v>0</v>
      </c>
      <c r="AX182">
        <f t="shared" si="84"/>
        <v>0</v>
      </c>
    </row>
    <row r="183" spans="1:50" ht="94.5" hidden="1" x14ac:dyDescent="0.25">
      <c r="A183" s="115">
        <v>182</v>
      </c>
      <c r="B183" s="59" t="s">
        <v>133</v>
      </c>
      <c r="C183" s="59" t="s">
        <v>147</v>
      </c>
      <c r="D183" s="59" t="s">
        <v>148</v>
      </c>
      <c r="E183" s="66">
        <v>1307500</v>
      </c>
      <c r="F183" s="67">
        <v>0</v>
      </c>
      <c r="G183" s="72">
        <v>3</v>
      </c>
      <c r="H183" s="72">
        <v>3</v>
      </c>
      <c r="I183" s="72">
        <v>1</v>
      </c>
      <c r="J183" s="72">
        <v>0</v>
      </c>
      <c r="K183" s="72">
        <v>5</v>
      </c>
      <c r="L183" s="72">
        <v>0</v>
      </c>
      <c r="M183" s="72">
        <v>1</v>
      </c>
      <c r="N183" s="72">
        <v>10</v>
      </c>
      <c r="O183" s="67">
        <v>5</v>
      </c>
      <c r="P183" s="67">
        <v>6</v>
      </c>
      <c r="Q183" s="72">
        <v>0</v>
      </c>
      <c r="R183" s="72">
        <v>2</v>
      </c>
      <c r="S183" s="72">
        <v>3</v>
      </c>
      <c r="T183" s="72">
        <v>0</v>
      </c>
      <c r="U183" s="72">
        <v>0</v>
      </c>
      <c r="V183" s="66">
        <v>910000</v>
      </c>
      <c r="W183" s="71">
        <f t="shared" si="85"/>
        <v>39</v>
      </c>
      <c r="X183">
        <f t="shared" si="60"/>
        <v>0</v>
      </c>
      <c r="Y183">
        <f t="shared" si="61"/>
        <v>0</v>
      </c>
      <c r="Z183">
        <f t="shared" si="62"/>
        <v>0</v>
      </c>
      <c r="AA183">
        <f t="shared" si="63"/>
        <v>0</v>
      </c>
      <c r="AB183">
        <f t="shared" si="64"/>
        <v>0</v>
      </c>
      <c r="AC183">
        <f t="shared" si="65"/>
        <v>0</v>
      </c>
      <c r="AD183">
        <f t="shared" si="66"/>
        <v>0</v>
      </c>
      <c r="AE183">
        <f t="shared" si="67"/>
        <v>0</v>
      </c>
      <c r="AF183">
        <f t="shared" si="68"/>
        <v>0</v>
      </c>
      <c r="AG183">
        <f t="shared" si="69"/>
        <v>0</v>
      </c>
      <c r="AH183">
        <f t="shared" si="70"/>
        <v>0</v>
      </c>
      <c r="AI183">
        <f t="shared" si="71"/>
        <v>0</v>
      </c>
      <c r="AJ183">
        <f t="shared" si="72"/>
        <v>1</v>
      </c>
      <c r="AK183">
        <f t="shared" si="73"/>
        <v>0</v>
      </c>
      <c r="AL183">
        <f t="shared" si="74"/>
        <v>0</v>
      </c>
      <c r="AM183">
        <f t="shared" si="75"/>
        <v>0</v>
      </c>
      <c r="AN183">
        <f t="shared" si="76"/>
        <v>0</v>
      </c>
      <c r="AO183">
        <f t="shared" si="77"/>
        <v>0</v>
      </c>
      <c r="AP183">
        <f t="shared" si="58"/>
        <v>0</v>
      </c>
      <c r="AQ183">
        <f t="shared" si="78"/>
        <v>0</v>
      </c>
      <c r="AR183">
        <f t="shared" si="79"/>
        <v>0</v>
      </c>
      <c r="AS183">
        <f t="shared" si="80"/>
        <v>0</v>
      </c>
      <c r="AT183">
        <f t="shared" si="81"/>
        <v>0</v>
      </c>
      <c r="AU183">
        <f t="shared" si="59"/>
        <v>0</v>
      </c>
      <c r="AV183">
        <f t="shared" si="82"/>
        <v>0</v>
      </c>
      <c r="AW183">
        <f t="shared" si="83"/>
        <v>0</v>
      </c>
      <c r="AX183">
        <f t="shared" si="84"/>
        <v>0</v>
      </c>
    </row>
    <row r="184" spans="1:50" ht="63" hidden="1" x14ac:dyDescent="0.25">
      <c r="A184" s="115">
        <v>183</v>
      </c>
      <c r="B184" s="59" t="s">
        <v>133</v>
      </c>
      <c r="C184" s="59" t="s">
        <v>149</v>
      </c>
      <c r="D184" s="59" t="s">
        <v>150</v>
      </c>
      <c r="E184" s="66">
        <v>162000</v>
      </c>
      <c r="F184" s="67">
        <v>0</v>
      </c>
      <c r="G184" s="72">
        <v>0</v>
      </c>
      <c r="H184" s="72">
        <v>5</v>
      </c>
      <c r="I184" s="72">
        <v>1</v>
      </c>
      <c r="J184" s="72">
        <v>0</v>
      </c>
      <c r="K184" s="72">
        <v>5</v>
      </c>
      <c r="L184" s="72">
        <v>0</v>
      </c>
      <c r="M184" s="72">
        <v>1</v>
      </c>
      <c r="N184" s="72">
        <v>10</v>
      </c>
      <c r="O184" s="67">
        <v>5</v>
      </c>
      <c r="P184" s="67">
        <v>7</v>
      </c>
      <c r="Q184" s="72">
        <v>0</v>
      </c>
      <c r="R184" s="72">
        <v>2</v>
      </c>
      <c r="S184" s="72">
        <v>3</v>
      </c>
      <c r="T184" s="72">
        <v>0</v>
      </c>
      <c r="U184" s="72">
        <v>0</v>
      </c>
      <c r="V184" s="66">
        <v>112000</v>
      </c>
      <c r="W184" s="71">
        <f t="shared" si="85"/>
        <v>39</v>
      </c>
      <c r="X184">
        <f t="shared" si="60"/>
        <v>0</v>
      </c>
      <c r="Y184">
        <f t="shared" si="61"/>
        <v>0</v>
      </c>
      <c r="Z184">
        <f t="shared" si="62"/>
        <v>0</v>
      </c>
      <c r="AA184">
        <f t="shared" si="63"/>
        <v>0</v>
      </c>
      <c r="AB184">
        <f t="shared" si="64"/>
        <v>0</v>
      </c>
      <c r="AC184">
        <f t="shared" si="65"/>
        <v>0</v>
      </c>
      <c r="AD184">
        <f t="shared" si="66"/>
        <v>0</v>
      </c>
      <c r="AE184">
        <f t="shared" si="67"/>
        <v>0</v>
      </c>
      <c r="AF184">
        <f t="shared" si="68"/>
        <v>0</v>
      </c>
      <c r="AG184">
        <f t="shared" si="69"/>
        <v>0</v>
      </c>
      <c r="AH184">
        <f t="shared" si="70"/>
        <v>0</v>
      </c>
      <c r="AI184">
        <f t="shared" si="71"/>
        <v>0</v>
      </c>
      <c r="AJ184">
        <f t="shared" si="72"/>
        <v>1</v>
      </c>
      <c r="AK184">
        <f t="shared" si="73"/>
        <v>0</v>
      </c>
      <c r="AL184">
        <f t="shared" si="74"/>
        <v>0</v>
      </c>
      <c r="AM184">
        <f t="shared" si="75"/>
        <v>0</v>
      </c>
      <c r="AN184">
        <f t="shared" si="76"/>
        <v>0</v>
      </c>
      <c r="AO184">
        <f t="shared" si="77"/>
        <v>0</v>
      </c>
      <c r="AP184">
        <f t="shared" si="58"/>
        <v>0</v>
      </c>
      <c r="AQ184">
        <f t="shared" si="78"/>
        <v>0</v>
      </c>
      <c r="AR184">
        <f t="shared" si="79"/>
        <v>0</v>
      </c>
      <c r="AS184">
        <f t="shared" si="80"/>
        <v>0</v>
      </c>
      <c r="AT184">
        <f t="shared" si="81"/>
        <v>0</v>
      </c>
      <c r="AU184">
        <f t="shared" si="59"/>
        <v>0</v>
      </c>
      <c r="AV184">
        <f t="shared" si="82"/>
        <v>0</v>
      </c>
      <c r="AW184">
        <f t="shared" si="83"/>
        <v>0</v>
      </c>
      <c r="AX184">
        <f t="shared" si="84"/>
        <v>0</v>
      </c>
    </row>
    <row r="185" spans="1:50" ht="78.75" hidden="1" x14ac:dyDescent="0.25">
      <c r="A185" s="115">
        <v>184</v>
      </c>
      <c r="B185" s="61" t="s">
        <v>312</v>
      </c>
      <c r="C185" s="61" t="s">
        <v>488</v>
      </c>
      <c r="D185" s="61" t="s">
        <v>489</v>
      </c>
      <c r="E185" s="66">
        <v>504394</v>
      </c>
      <c r="F185" s="67">
        <v>5</v>
      </c>
      <c r="G185" s="67">
        <v>0</v>
      </c>
      <c r="H185" s="67">
        <v>5</v>
      </c>
      <c r="I185" s="67">
        <v>1</v>
      </c>
      <c r="J185" s="67">
        <v>3</v>
      </c>
      <c r="K185" s="67">
        <v>4</v>
      </c>
      <c r="L185" s="67">
        <v>0</v>
      </c>
      <c r="M185" s="67">
        <v>1</v>
      </c>
      <c r="N185" s="67">
        <v>3</v>
      </c>
      <c r="O185" s="67">
        <v>5</v>
      </c>
      <c r="P185" s="67">
        <v>5</v>
      </c>
      <c r="Q185" s="67">
        <v>2</v>
      </c>
      <c r="R185" s="67">
        <v>2</v>
      </c>
      <c r="S185" s="67">
        <v>3</v>
      </c>
      <c r="T185" s="67">
        <v>0</v>
      </c>
      <c r="U185" s="67">
        <v>0</v>
      </c>
      <c r="V185" s="66">
        <v>354025</v>
      </c>
      <c r="W185" s="71">
        <f t="shared" si="85"/>
        <v>39</v>
      </c>
      <c r="X185">
        <f t="shared" si="60"/>
        <v>0</v>
      </c>
      <c r="Y185">
        <f t="shared" si="61"/>
        <v>0</v>
      </c>
      <c r="Z185">
        <f t="shared" si="62"/>
        <v>0</v>
      </c>
      <c r="AA185">
        <f t="shared" si="63"/>
        <v>0</v>
      </c>
      <c r="AB185">
        <f t="shared" si="64"/>
        <v>0</v>
      </c>
      <c r="AC185">
        <f t="shared" si="65"/>
        <v>0</v>
      </c>
      <c r="AD185">
        <f t="shared" si="66"/>
        <v>0</v>
      </c>
      <c r="AE185">
        <f t="shared" si="67"/>
        <v>0</v>
      </c>
      <c r="AF185">
        <f t="shared" si="68"/>
        <v>0</v>
      </c>
      <c r="AG185">
        <f t="shared" si="69"/>
        <v>0</v>
      </c>
      <c r="AH185">
        <f t="shared" si="70"/>
        <v>0</v>
      </c>
      <c r="AI185">
        <f t="shared" si="71"/>
        <v>0</v>
      </c>
      <c r="AJ185">
        <f t="shared" si="72"/>
        <v>0</v>
      </c>
      <c r="AK185">
        <f t="shared" si="73"/>
        <v>0</v>
      </c>
      <c r="AL185">
        <f t="shared" si="74"/>
        <v>0</v>
      </c>
      <c r="AM185">
        <f t="shared" si="75"/>
        <v>0</v>
      </c>
      <c r="AN185">
        <f t="shared" si="76"/>
        <v>0</v>
      </c>
      <c r="AO185">
        <f t="shared" si="77"/>
        <v>0</v>
      </c>
      <c r="AP185">
        <f t="shared" si="58"/>
        <v>0</v>
      </c>
      <c r="AQ185">
        <f t="shared" si="78"/>
        <v>0</v>
      </c>
      <c r="AR185">
        <f t="shared" si="79"/>
        <v>0</v>
      </c>
      <c r="AS185">
        <f t="shared" si="80"/>
        <v>0</v>
      </c>
      <c r="AT185">
        <f t="shared" si="81"/>
        <v>0</v>
      </c>
      <c r="AU185">
        <f t="shared" si="59"/>
        <v>1</v>
      </c>
      <c r="AV185">
        <f t="shared" si="82"/>
        <v>0</v>
      </c>
      <c r="AW185">
        <f t="shared" si="83"/>
        <v>0</v>
      </c>
      <c r="AX185">
        <f t="shared" si="84"/>
        <v>0</v>
      </c>
    </row>
    <row r="186" spans="1:50" ht="78.75" hidden="1" x14ac:dyDescent="0.25">
      <c r="A186" s="115">
        <v>185</v>
      </c>
      <c r="B186" s="59" t="s">
        <v>161</v>
      </c>
      <c r="C186" s="59" t="s">
        <v>158</v>
      </c>
      <c r="D186" s="59" t="s">
        <v>165</v>
      </c>
      <c r="E186" s="66">
        <v>1215000</v>
      </c>
      <c r="F186" s="67">
        <v>10</v>
      </c>
      <c r="G186" s="72">
        <v>0</v>
      </c>
      <c r="H186" s="72">
        <v>5</v>
      </c>
      <c r="I186" s="72">
        <v>1</v>
      </c>
      <c r="J186" s="72">
        <v>0</v>
      </c>
      <c r="K186" s="72">
        <v>5</v>
      </c>
      <c r="L186" s="72">
        <v>0</v>
      </c>
      <c r="M186" s="72">
        <v>1</v>
      </c>
      <c r="N186" s="72">
        <v>9</v>
      </c>
      <c r="O186" s="67">
        <v>0</v>
      </c>
      <c r="P186" s="67">
        <v>3</v>
      </c>
      <c r="Q186" s="72">
        <v>0</v>
      </c>
      <c r="R186" s="72">
        <v>2</v>
      </c>
      <c r="S186" s="72">
        <v>3</v>
      </c>
      <c r="T186" s="72">
        <v>0</v>
      </c>
      <c r="U186" s="72">
        <v>0</v>
      </c>
      <c r="V186" s="66">
        <v>829500</v>
      </c>
      <c r="W186" s="71">
        <f t="shared" si="85"/>
        <v>39</v>
      </c>
      <c r="X186">
        <f t="shared" si="60"/>
        <v>0</v>
      </c>
      <c r="Y186">
        <f t="shared" si="61"/>
        <v>0</v>
      </c>
      <c r="Z186">
        <f t="shared" si="62"/>
        <v>0</v>
      </c>
      <c r="AA186">
        <f t="shared" si="63"/>
        <v>0</v>
      </c>
      <c r="AB186">
        <f t="shared" si="64"/>
        <v>0</v>
      </c>
      <c r="AC186">
        <f t="shared" si="65"/>
        <v>0</v>
      </c>
      <c r="AD186">
        <f t="shared" si="66"/>
        <v>0</v>
      </c>
      <c r="AE186">
        <f t="shared" si="67"/>
        <v>0</v>
      </c>
      <c r="AF186">
        <f t="shared" si="68"/>
        <v>0</v>
      </c>
      <c r="AG186">
        <f t="shared" si="69"/>
        <v>1</v>
      </c>
      <c r="AH186">
        <f t="shared" si="70"/>
        <v>0</v>
      </c>
      <c r="AI186">
        <f t="shared" si="71"/>
        <v>0</v>
      </c>
      <c r="AJ186">
        <f t="shared" si="72"/>
        <v>0</v>
      </c>
      <c r="AK186">
        <f t="shared" si="73"/>
        <v>0</v>
      </c>
      <c r="AL186">
        <f t="shared" si="74"/>
        <v>0</v>
      </c>
      <c r="AM186">
        <f t="shared" si="75"/>
        <v>0</v>
      </c>
      <c r="AN186">
        <f t="shared" si="76"/>
        <v>0</v>
      </c>
      <c r="AO186">
        <f t="shared" si="77"/>
        <v>0</v>
      </c>
      <c r="AP186">
        <f t="shared" si="58"/>
        <v>0</v>
      </c>
      <c r="AQ186">
        <f t="shared" si="78"/>
        <v>0</v>
      </c>
      <c r="AR186">
        <f t="shared" si="79"/>
        <v>0</v>
      </c>
      <c r="AS186">
        <f t="shared" si="80"/>
        <v>0</v>
      </c>
      <c r="AT186">
        <f t="shared" si="81"/>
        <v>0</v>
      </c>
      <c r="AU186">
        <f t="shared" si="59"/>
        <v>0</v>
      </c>
      <c r="AV186">
        <f t="shared" si="82"/>
        <v>0</v>
      </c>
      <c r="AW186">
        <f t="shared" si="83"/>
        <v>0</v>
      </c>
      <c r="AX186">
        <f t="shared" si="84"/>
        <v>0</v>
      </c>
    </row>
    <row r="187" spans="1:50" ht="94.5" hidden="1" x14ac:dyDescent="0.25">
      <c r="A187" s="115">
        <v>186</v>
      </c>
      <c r="B187" s="62" t="s">
        <v>883</v>
      </c>
      <c r="C187" s="62" t="s">
        <v>884</v>
      </c>
      <c r="D187" s="62" t="s">
        <v>885</v>
      </c>
      <c r="E187" s="66">
        <v>2000000</v>
      </c>
      <c r="F187" s="67">
        <v>5</v>
      </c>
      <c r="G187" s="72">
        <v>3</v>
      </c>
      <c r="H187" s="72">
        <v>3</v>
      </c>
      <c r="I187" s="72">
        <v>3</v>
      </c>
      <c r="J187" s="72">
        <v>0</v>
      </c>
      <c r="K187" s="72">
        <v>5</v>
      </c>
      <c r="L187" s="72">
        <v>0</v>
      </c>
      <c r="M187" s="72">
        <v>1</v>
      </c>
      <c r="N187" s="72">
        <v>10</v>
      </c>
      <c r="O187" s="67">
        <v>1</v>
      </c>
      <c r="P187" s="67">
        <v>0</v>
      </c>
      <c r="Q187" s="72">
        <v>0</v>
      </c>
      <c r="R187" s="72">
        <v>2</v>
      </c>
      <c r="S187" s="72">
        <v>3</v>
      </c>
      <c r="T187" s="72">
        <v>3</v>
      </c>
      <c r="U187" s="67">
        <v>0</v>
      </c>
      <c r="V187" s="66">
        <v>1483000</v>
      </c>
      <c r="W187" s="71">
        <f t="shared" si="85"/>
        <v>39</v>
      </c>
      <c r="X187">
        <f t="shared" si="60"/>
        <v>0</v>
      </c>
      <c r="Y187">
        <f t="shared" si="61"/>
        <v>0</v>
      </c>
      <c r="Z187">
        <f t="shared" si="62"/>
        <v>0</v>
      </c>
      <c r="AA187">
        <f t="shared" si="63"/>
        <v>0</v>
      </c>
      <c r="AB187">
        <f t="shared" si="64"/>
        <v>0</v>
      </c>
      <c r="AC187">
        <f t="shared" si="65"/>
        <v>0</v>
      </c>
      <c r="AD187">
        <f t="shared" si="66"/>
        <v>0</v>
      </c>
      <c r="AE187">
        <f t="shared" si="67"/>
        <v>0</v>
      </c>
      <c r="AF187">
        <f t="shared" si="68"/>
        <v>0</v>
      </c>
      <c r="AG187">
        <f t="shared" si="69"/>
        <v>0</v>
      </c>
      <c r="AH187">
        <f t="shared" si="70"/>
        <v>0</v>
      </c>
      <c r="AI187">
        <f t="shared" si="71"/>
        <v>0</v>
      </c>
      <c r="AJ187">
        <f t="shared" si="72"/>
        <v>0</v>
      </c>
      <c r="AK187">
        <f t="shared" si="73"/>
        <v>0</v>
      </c>
      <c r="AL187">
        <f t="shared" si="74"/>
        <v>1</v>
      </c>
      <c r="AM187">
        <f t="shared" si="75"/>
        <v>0</v>
      </c>
      <c r="AN187">
        <f t="shared" si="76"/>
        <v>0</v>
      </c>
      <c r="AO187">
        <f t="shared" si="77"/>
        <v>0</v>
      </c>
      <c r="AP187">
        <f t="shared" si="58"/>
        <v>0</v>
      </c>
      <c r="AQ187">
        <f t="shared" si="78"/>
        <v>0</v>
      </c>
      <c r="AR187">
        <f t="shared" si="79"/>
        <v>0</v>
      </c>
      <c r="AS187">
        <f t="shared" si="80"/>
        <v>0</v>
      </c>
      <c r="AT187">
        <f t="shared" si="81"/>
        <v>0</v>
      </c>
      <c r="AU187">
        <f t="shared" si="59"/>
        <v>0</v>
      </c>
      <c r="AV187">
        <f t="shared" si="82"/>
        <v>0</v>
      </c>
      <c r="AW187">
        <f t="shared" si="83"/>
        <v>0</v>
      </c>
      <c r="AX187">
        <f t="shared" si="84"/>
        <v>0</v>
      </c>
    </row>
    <row r="188" spans="1:50" ht="63" hidden="1" x14ac:dyDescent="0.25">
      <c r="A188" s="115">
        <v>187</v>
      </c>
      <c r="B188" s="62" t="s">
        <v>174</v>
      </c>
      <c r="C188" s="62" t="s">
        <v>23</v>
      </c>
      <c r="D188" s="62" t="s">
        <v>179</v>
      </c>
      <c r="E188" s="66">
        <v>2000000</v>
      </c>
      <c r="F188" s="67">
        <v>10</v>
      </c>
      <c r="G188" s="72">
        <v>0</v>
      </c>
      <c r="H188" s="72">
        <v>5</v>
      </c>
      <c r="I188" s="72">
        <v>1</v>
      </c>
      <c r="J188" s="72">
        <v>0</v>
      </c>
      <c r="K188" s="72">
        <v>5</v>
      </c>
      <c r="L188" s="72">
        <v>0</v>
      </c>
      <c r="M188" s="72">
        <v>1</v>
      </c>
      <c r="N188" s="72">
        <v>7</v>
      </c>
      <c r="O188" s="67">
        <v>0</v>
      </c>
      <c r="P188" s="67">
        <v>5</v>
      </c>
      <c r="Q188" s="72">
        <v>0</v>
      </c>
      <c r="R188" s="72">
        <v>2</v>
      </c>
      <c r="S188" s="72">
        <v>3</v>
      </c>
      <c r="T188" s="72">
        <v>0</v>
      </c>
      <c r="U188" s="72">
        <v>0</v>
      </c>
      <c r="V188" s="66">
        <v>1200000</v>
      </c>
      <c r="W188" s="71">
        <f t="shared" si="85"/>
        <v>39</v>
      </c>
      <c r="X188">
        <f t="shared" si="60"/>
        <v>0</v>
      </c>
      <c r="Y188">
        <f t="shared" si="61"/>
        <v>0</v>
      </c>
      <c r="Z188">
        <f t="shared" si="62"/>
        <v>0</v>
      </c>
      <c r="AA188">
        <f t="shared" si="63"/>
        <v>0</v>
      </c>
      <c r="AB188">
        <f t="shared" si="64"/>
        <v>0</v>
      </c>
      <c r="AC188">
        <f t="shared" si="65"/>
        <v>0</v>
      </c>
      <c r="AD188">
        <f t="shared" si="66"/>
        <v>0</v>
      </c>
      <c r="AE188">
        <f t="shared" si="67"/>
        <v>0</v>
      </c>
      <c r="AF188">
        <f t="shared" si="68"/>
        <v>0</v>
      </c>
      <c r="AG188">
        <f t="shared" si="69"/>
        <v>1</v>
      </c>
      <c r="AH188">
        <f t="shared" si="70"/>
        <v>0</v>
      </c>
      <c r="AI188">
        <f t="shared" si="71"/>
        <v>0</v>
      </c>
      <c r="AJ188">
        <f t="shared" si="72"/>
        <v>0</v>
      </c>
      <c r="AK188">
        <f t="shared" si="73"/>
        <v>0</v>
      </c>
      <c r="AL188">
        <f t="shared" si="74"/>
        <v>0</v>
      </c>
      <c r="AM188">
        <f t="shared" si="75"/>
        <v>0</v>
      </c>
      <c r="AN188">
        <f t="shared" si="76"/>
        <v>0</v>
      </c>
      <c r="AO188">
        <f t="shared" si="77"/>
        <v>0</v>
      </c>
      <c r="AP188">
        <f t="shared" si="58"/>
        <v>0</v>
      </c>
      <c r="AQ188">
        <f t="shared" si="78"/>
        <v>0</v>
      </c>
      <c r="AR188">
        <f t="shared" si="79"/>
        <v>0</v>
      </c>
      <c r="AS188">
        <f t="shared" si="80"/>
        <v>0</v>
      </c>
      <c r="AT188">
        <f t="shared" si="81"/>
        <v>0</v>
      </c>
      <c r="AU188">
        <f t="shared" si="59"/>
        <v>0</v>
      </c>
      <c r="AV188">
        <f t="shared" si="82"/>
        <v>0</v>
      </c>
      <c r="AW188">
        <f t="shared" si="83"/>
        <v>0</v>
      </c>
      <c r="AX188">
        <f t="shared" si="84"/>
        <v>0</v>
      </c>
    </row>
    <row r="189" spans="1:50" ht="63" hidden="1" x14ac:dyDescent="0.25">
      <c r="A189" s="115">
        <v>188</v>
      </c>
      <c r="B189" s="64" t="s">
        <v>1176</v>
      </c>
      <c r="C189" s="64" t="s">
        <v>249</v>
      </c>
      <c r="D189" s="64" t="s">
        <v>1181</v>
      </c>
      <c r="E189" s="67">
        <v>429906</v>
      </c>
      <c r="F189" s="67">
        <v>2</v>
      </c>
      <c r="G189" s="67">
        <v>0</v>
      </c>
      <c r="H189" s="67">
        <v>5</v>
      </c>
      <c r="I189" s="67">
        <v>1</v>
      </c>
      <c r="J189" s="67">
        <v>0</v>
      </c>
      <c r="K189" s="67">
        <v>3</v>
      </c>
      <c r="L189" s="67">
        <v>0</v>
      </c>
      <c r="M189" s="67">
        <v>1</v>
      </c>
      <c r="N189" s="67">
        <v>5</v>
      </c>
      <c r="O189" s="67">
        <v>10</v>
      </c>
      <c r="P189" s="67">
        <v>7</v>
      </c>
      <c r="Q189" s="67">
        <v>0</v>
      </c>
      <c r="R189" s="67">
        <v>2</v>
      </c>
      <c r="S189" s="67">
        <v>3</v>
      </c>
      <c r="T189" s="67">
        <v>0</v>
      </c>
      <c r="U189" s="67">
        <v>0</v>
      </c>
      <c r="V189" s="67">
        <v>253635</v>
      </c>
      <c r="W189" s="71">
        <f t="shared" si="85"/>
        <v>39</v>
      </c>
      <c r="X189">
        <f t="shared" si="60"/>
        <v>0</v>
      </c>
      <c r="Y189">
        <f t="shared" si="61"/>
        <v>0</v>
      </c>
      <c r="Z189">
        <f t="shared" si="62"/>
        <v>0</v>
      </c>
      <c r="AA189">
        <f t="shared" si="63"/>
        <v>0</v>
      </c>
      <c r="AB189">
        <f t="shared" si="64"/>
        <v>0</v>
      </c>
      <c r="AC189">
        <f t="shared" si="65"/>
        <v>0</v>
      </c>
      <c r="AD189">
        <f t="shared" si="66"/>
        <v>0</v>
      </c>
      <c r="AE189">
        <f t="shared" si="67"/>
        <v>0</v>
      </c>
      <c r="AF189">
        <f t="shared" si="68"/>
        <v>0</v>
      </c>
      <c r="AG189">
        <f t="shared" si="69"/>
        <v>0</v>
      </c>
      <c r="AH189">
        <f t="shared" si="70"/>
        <v>0</v>
      </c>
      <c r="AI189">
        <f t="shared" si="71"/>
        <v>0</v>
      </c>
      <c r="AJ189">
        <f t="shared" si="72"/>
        <v>0</v>
      </c>
      <c r="AK189">
        <f t="shared" si="73"/>
        <v>0</v>
      </c>
      <c r="AL189">
        <f t="shared" si="74"/>
        <v>0</v>
      </c>
      <c r="AM189">
        <f t="shared" si="75"/>
        <v>0</v>
      </c>
      <c r="AN189">
        <f t="shared" si="76"/>
        <v>0</v>
      </c>
      <c r="AO189">
        <f t="shared" si="77"/>
        <v>0</v>
      </c>
      <c r="AP189">
        <f t="shared" si="58"/>
        <v>1</v>
      </c>
      <c r="AQ189">
        <f t="shared" si="78"/>
        <v>0</v>
      </c>
      <c r="AR189">
        <f t="shared" si="79"/>
        <v>0</v>
      </c>
      <c r="AS189">
        <f t="shared" si="80"/>
        <v>0</v>
      </c>
      <c r="AT189">
        <f t="shared" si="81"/>
        <v>0</v>
      </c>
      <c r="AU189">
        <f t="shared" si="59"/>
        <v>0</v>
      </c>
      <c r="AV189">
        <f t="shared" si="82"/>
        <v>0</v>
      </c>
      <c r="AW189">
        <f t="shared" si="83"/>
        <v>0</v>
      </c>
      <c r="AX189">
        <f t="shared" si="84"/>
        <v>0</v>
      </c>
    </row>
    <row r="190" spans="1:50" ht="63" hidden="1" x14ac:dyDescent="0.25">
      <c r="A190" s="115">
        <v>189</v>
      </c>
      <c r="B190" s="64" t="s">
        <v>1176</v>
      </c>
      <c r="C190" s="64" t="s">
        <v>249</v>
      </c>
      <c r="D190" s="64" t="s">
        <v>1184</v>
      </c>
      <c r="E190" s="67">
        <v>304194</v>
      </c>
      <c r="F190" s="67">
        <v>2</v>
      </c>
      <c r="G190" s="67">
        <v>0</v>
      </c>
      <c r="H190" s="67">
        <v>5</v>
      </c>
      <c r="I190" s="67">
        <v>1</v>
      </c>
      <c r="J190" s="67">
        <v>0</v>
      </c>
      <c r="K190" s="67">
        <v>2</v>
      </c>
      <c r="L190" s="67">
        <v>0</v>
      </c>
      <c r="M190" s="67">
        <v>3</v>
      </c>
      <c r="N190" s="67">
        <v>4</v>
      </c>
      <c r="O190" s="67">
        <v>10</v>
      </c>
      <c r="P190" s="67">
        <v>7</v>
      </c>
      <c r="Q190" s="67">
        <v>0</v>
      </c>
      <c r="R190" s="67">
        <v>2</v>
      </c>
      <c r="S190" s="67">
        <v>3</v>
      </c>
      <c r="T190" s="67">
        <v>0</v>
      </c>
      <c r="U190" s="67">
        <v>0</v>
      </c>
      <c r="V190" s="67">
        <v>180000</v>
      </c>
      <c r="W190" s="71">
        <f t="shared" si="85"/>
        <v>39</v>
      </c>
      <c r="X190">
        <f t="shared" si="60"/>
        <v>0</v>
      </c>
      <c r="Y190">
        <f t="shared" si="61"/>
        <v>0</v>
      </c>
      <c r="Z190">
        <f t="shared" si="62"/>
        <v>0</v>
      </c>
      <c r="AA190">
        <f t="shared" si="63"/>
        <v>0</v>
      </c>
      <c r="AB190">
        <f t="shared" si="64"/>
        <v>0</v>
      </c>
      <c r="AC190">
        <f t="shared" si="65"/>
        <v>0</v>
      </c>
      <c r="AD190">
        <f t="shared" si="66"/>
        <v>0</v>
      </c>
      <c r="AE190">
        <f t="shared" si="67"/>
        <v>0</v>
      </c>
      <c r="AF190">
        <f t="shared" si="68"/>
        <v>0</v>
      </c>
      <c r="AG190">
        <f t="shared" si="69"/>
        <v>0</v>
      </c>
      <c r="AH190">
        <f t="shared" si="70"/>
        <v>0</v>
      </c>
      <c r="AI190">
        <f t="shared" si="71"/>
        <v>0</v>
      </c>
      <c r="AJ190">
        <f t="shared" si="72"/>
        <v>0</v>
      </c>
      <c r="AK190">
        <f t="shared" si="73"/>
        <v>0</v>
      </c>
      <c r="AL190">
        <f t="shared" si="74"/>
        <v>0</v>
      </c>
      <c r="AM190">
        <f t="shared" si="75"/>
        <v>0</v>
      </c>
      <c r="AN190">
        <f t="shared" si="76"/>
        <v>0</v>
      </c>
      <c r="AO190">
        <f t="shared" si="77"/>
        <v>0</v>
      </c>
      <c r="AP190">
        <f t="shared" si="58"/>
        <v>1</v>
      </c>
      <c r="AQ190">
        <f t="shared" si="78"/>
        <v>0</v>
      </c>
      <c r="AR190">
        <f t="shared" si="79"/>
        <v>0</v>
      </c>
      <c r="AS190">
        <f t="shared" si="80"/>
        <v>0</v>
      </c>
      <c r="AT190">
        <f t="shared" si="81"/>
        <v>0</v>
      </c>
      <c r="AU190">
        <f t="shared" si="59"/>
        <v>0</v>
      </c>
      <c r="AV190">
        <f t="shared" si="82"/>
        <v>0</v>
      </c>
      <c r="AW190">
        <f t="shared" si="83"/>
        <v>0</v>
      </c>
      <c r="AX190">
        <f t="shared" si="84"/>
        <v>0</v>
      </c>
    </row>
    <row r="191" spans="1:50" ht="78.75" hidden="1" x14ac:dyDescent="0.25">
      <c r="A191" s="115">
        <v>190</v>
      </c>
      <c r="B191" s="62" t="s">
        <v>835</v>
      </c>
      <c r="C191" s="62" t="s">
        <v>208</v>
      </c>
      <c r="D191" s="62" t="s">
        <v>836</v>
      </c>
      <c r="E191" s="66">
        <v>1154621</v>
      </c>
      <c r="F191" s="67">
        <v>5</v>
      </c>
      <c r="G191" s="72">
        <v>0</v>
      </c>
      <c r="H191" s="72">
        <v>5</v>
      </c>
      <c r="I191" s="72">
        <v>2</v>
      </c>
      <c r="J191" s="72">
        <v>0</v>
      </c>
      <c r="K191" s="72">
        <v>1</v>
      </c>
      <c r="L191" s="72">
        <v>0</v>
      </c>
      <c r="M191" s="72">
        <v>1</v>
      </c>
      <c r="N191" s="72">
        <v>10</v>
      </c>
      <c r="O191" s="67">
        <v>10</v>
      </c>
      <c r="P191" s="67">
        <v>0</v>
      </c>
      <c r="Q191" s="72">
        <v>0</v>
      </c>
      <c r="R191" s="72">
        <v>2</v>
      </c>
      <c r="S191" s="72">
        <v>3</v>
      </c>
      <c r="T191" s="72">
        <v>0</v>
      </c>
      <c r="U191" s="67">
        <v>0</v>
      </c>
      <c r="V191" s="66">
        <v>725889</v>
      </c>
      <c r="W191" s="71">
        <f t="shared" si="85"/>
        <v>39</v>
      </c>
      <c r="X191">
        <f t="shared" si="60"/>
        <v>0</v>
      </c>
      <c r="Y191">
        <f t="shared" si="61"/>
        <v>0</v>
      </c>
      <c r="Z191">
        <f t="shared" si="62"/>
        <v>0</v>
      </c>
      <c r="AA191">
        <f t="shared" si="63"/>
        <v>0</v>
      </c>
      <c r="AB191">
        <f t="shared" si="64"/>
        <v>0</v>
      </c>
      <c r="AC191">
        <f t="shared" si="65"/>
        <v>0</v>
      </c>
      <c r="AD191">
        <f t="shared" si="66"/>
        <v>0</v>
      </c>
      <c r="AE191">
        <f t="shared" si="67"/>
        <v>0</v>
      </c>
      <c r="AF191">
        <f t="shared" si="68"/>
        <v>0</v>
      </c>
      <c r="AG191">
        <f t="shared" si="69"/>
        <v>0</v>
      </c>
      <c r="AH191">
        <f t="shared" si="70"/>
        <v>0</v>
      </c>
      <c r="AI191">
        <f t="shared" si="71"/>
        <v>0</v>
      </c>
      <c r="AJ191">
        <f t="shared" si="72"/>
        <v>0</v>
      </c>
      <c r="AK191">
        <f t="shared" si="73"/>
        <v>0</v>
      </c>
      <c r="AL191">
        <f t="shared" si="74"/>
        <v>1</v>
      </c>
      <c r="AM191">
        <f t="shared" si="75"/>
        <v>0</v>
      </c>
      <c r="AN191">
        <f t="shared" si="76"/>
        <v>0</v>
      </c>
      <c r="AO191">
        <f t="shared" si="77"/>
        <v>0</v>
      </c>
      <c r="AP191">
        <f t="shared" si="58"/>
        <v>0</v>
      </c>
      <c r="AQ191">
        <f t="shared" si="78"/>
        <v>0</v>
      </c>
      <c r="AR191">
        <f t="shared" si="79"/>
        <v>0</v>
      </c>
      <c r="AS191">
        <f t="shared" si="80"/>
        <v>0</v>
      </c>
      <c r="AT191">
        <f t="shared" si="81"/>
        <v>0</v>
      </c>
      <c r="AU191">
        <f t="shared" si="59"/>
        <v>0</v>
      </c>
      <c r="AV191">
        <f t="shared" si="82"/>
        <v>0</v>
      </c>
      <c r="AW191">
        <f t="shared" si="83"/>
        <v>0</v>
      </c>
      <c r="AX191">
        <f t="shared" si="84"/>
        <v>0</v>
      </c>
    </row>
    <row r="192" spans="1:50" ht="78.75" hidden="1" x14ac:dyDescent="0.25">
      <c r="A192" s="115">
        <v>191</v>
      </c>
      <c r="B192" s="62" t="s">
        <v>835</v>
      </c>
      <c r="C192" s="62" t="s">
        <v>843</v>
      </c>
      <c r="D192" s="62" t="s">
        <v>844</v>
      </c>
      <c r="E192" s="66">
        <v>1997377</v>
      </c>
      <c r="F192" s="67">
        <v>5</v>
      </c>
      <c r="G192" s="72">
        <v>0</v>
      </c>
      <c r="H192" s="72">
        <v>5</v>
      </c>
      <c r="I192" s="72">
        <v>2</v>
      </c>
      <c r="J192" s="72">
        <v>0</v>
      </c>
      <c r="K192" s="72">
        <v>1</v>
      </c>
      <c r="L192" s="72">
        <v>0</v>
      </c>
      <c r="M192" s="72">
        <v>1</v>
      </c>
      <c r="N192" s="72">
        <v>10</v>
      </c>
      <c r="O192" s="67">
        <v>10</v>
      </c>
      <c r="P192" s="67">
        <v>0</v>
      </c>
      <c r="Q192" s="72">
        <v>0</v>
      </c>
      <c r="R192" s="72">
        <v>2</v>
      </c>
      <c r="S192" s="72">
        <v>3</v>
      </c>
      <c r="T192" s="72">
        <v>0</v>
      </c>
      <c r="U192" s="67">
        <v>0</v>
      </c>
      <c r="V192" s="66">
        <v>1257377</v>
      </c>
      <c r="W192" s="71">
        <f t="shared" si="85"/>
        <v>39</v>
      </c>
      <c r="X192">
        <f t="shared" si="60"/>
        <v>0</v>
      </c>
      <c r="Y192">
        <f t="shared" si="61"/>
        <v>0</v>
      </c>
      <c r="Z192">
        <f t="shared" si="62"/>
        <v>0</v>
      </c>
      <c r="AA192">
        <f t="shared" si="63"/>
        <v>0</v>
      </c>
      <c r="AB192">
        <f t="shared" si="64"/>
        <v>0</v>
      </c>
      <c r="AC192">
        <f t="shared" si="65"/>
        <v>0</v>
      </c>
      <c r="AD192">
        <f t="shared" si="66"/>
        <v>0</v>
      </c>
      <c r="AE192">
        <f t="shared" si="67"/>
        <v>0</v>
      </c>
      <c r="AF192">
        <f t="shared" si="68"/>
        <v>0</v>
      </c>
      <c r="AG192">
        <f t="shared" si="69"/>
        <v>0</v>
      </c>
      <c r="AH192">
        <f t="shared" si="70"/>
        <v>0</v>
      </c>
      <c r="AI192">
        <f t="shared" si="71"/>
        <v>0</v>
      </c>
      <c r="AJ192">
        <f t="shared" si="72"/>
        <v>0</v>
      </c>
      <c r="AK192">
        <f t="shared" si="73"/>
        <v>0</v>
      </c>
      <c r="AL192">
        <f t="shared" si="74"/>
        <v>1</v>
      </c>
      <c r="AM192">
        <f t="shared" si="75"/>
        <v>0</v>
      </c>
      <c r="AN192">
        <f t="shared" si="76"/>
        <v>0</v>
      </c>
      <c r="AO192">
        <f t="shared" si="77"/>
        <v>0</v>
      </c>
      <c r="AP192">
        <f t="shared" si="58"/>
        <v>0</v>
      </c>
      <c r="AQ192">
        <f t="shared" si="78"/>
        <v>0</v>
      </c>
      <c r="AR192">
        <f t="shared" si="79"/>
        <v>0</v>
      </c>
      <c r="AS192">
        <f t="shared" si="80"/>
        <v>0</v>
      </c>
      <c r="AT192">
        <f t="shared" si="81"/>
        <v>0</v>
      </c>
      <c r="AU192">
        <f t="shared" si="59"/>
        <v>0</v>
      </c>
      <c r="AV192">
        <f t="shared" si="82"/>
        <v>0</v>
      </c>
      <c r="AW192">
        <f t="shared" si="83"/>
        <v>0</v>
      </c>
      <c r="AX192">
        <f t="shared" si="84"/>
        <v>0</v>
      </c>
    </row>
    <row r="193" spans="1:50" ht="63" hidden="1" x14ac:dyDescent="0.25">
      <c r="A193" s="115">
        <v>192</v>
      </c>
      <c r="B193" s="62" t="s">
        <v>1133</v>
      </c>
      <c r="C193" s="62" t="s">
        <v>1002</v>
      </c>
      <c r="D193" s="62" t="s">
        <v>1136</v>
      </c>
      <c r="E193" s="66">
        <v>1062172</v>
      </c>
      <c r="F193" s="67">
        <v>1</v>
      </c>
      <c r="G193" s="72">
        <v>0</v>
      </c>
      <c r="H193" s="72">
        <v>3</v>
      </c>
      <c r="I193" s="72">
        <v>4</v>
      </c>
      <c r="J193" s="72">
        <v>0</v>
      </c>
      <c r="K193" s="72">
        <v>1</v>
      </c>
      <c r="L193" s="72">
        <v>0</v>
      </c>
      <c r="M193" s="72">
        <v>5</v>
      </c>
      <c r="N193" s="72">
        <v>10</v>
      </c>
      <c r="O193" s="67">
        <v>4</v>
      </c>
      <c r="P193" s="67">
        <v>5</v>
      </c>
      <c r="Q193" s="72">
        <v>1</v>
      </c>
      <c r="R193" s="72">
        <v>2</v>
      </c>
      <c r="S193" s="72">
        <v>3</v>
      </c>
      <c r="T193" s="72">
        <v>0</v>
      </c>
      <c r="U193" s="72">
        <v>0</v>
      </c>
      <c r="V193" s="66">
        <v>889760.46</v>
      </c>
      <c r="W193" s="71">
        <f t="shared" si="85"/>
        <v>39</v>
      </c>
      <c r="X193">
        <f t="shared" si="60"/>
        <v>0</v>
      </c>
      <c r="Y193">
        <f t="shared" si="61"/>
        <v>0</v>
      </c>
      <c r="Z193">
        <f t="shared" si="62"/>
        <v>0</v>
      </c>
      <c r="AA193">
        <f t="shared" si="63"/>
        <v>0</v>
      </c>
      <c r="AB193">
        <f t="shared" si="64"/>
        <v>1</v>
      </c>
      <c r="AC193">
        <f t="shared" si="65"/>
        <v>0</v>
      </c>
      <c r="AD193">
        <f t="shared" si="66"/>
        <v>0</v>
      </c>
      <c r="AE193">
        <f t="shared" si="67"/>
        <v>0</v>
      </c>
      <c r="AF193">
        <f t="shared" si="68"/>
        <v>0</v>
      </c>
      <c r="AG193">
        <f t="shared" si="69"/>
        <v>0</v>
      </c>
      <c r="AH193">
        <f t="shared" si="70"/>
        <v>0</v>
      </c>
      <c r="AI193">
        <f t="shared" si="71"/>
        <v>0</v>
      </c>
      <c r="AJ193">
        <f t="shared" si="72"/>
        <v>0</v>
      </c>
      <c r="AK193">
        <f t="shared" si="73"/>
        <v>0</v>
      </c>
      <c r="AL193">
        <f t="shared" si="74"/>
        <v>0</v>
      </c>
      <c r="AM193">
        <f t="shared" si="75"/>
        <v>0</v>
      </c>
      <c r="AN193">
        <f t="shared" si="76"/>
        <v>0</v>
      </c>
      <c r="AO193">
        <f t="shared" si="77"/>
        <v>0</v>
      </c>
      <c r="AP193">
        <f t="shared" si="58"/>
        <v>0</v>
      </c>
      <c r="AQ193">
        <f t="shared" si="78"/>
        <v>0</v>
      </c>
      <c r="AR193">
        <f t="shared" si="79"/>
        <v>0</v>
      </c>
      <c r="AS193">
        <f t="shared" si="80"/>
        <v>0</v>
      </c>
      <c r="AT193">
        <f t="shared" si="81"/>
        <v>0</v>
      </c>
      <c r="AU193">
        <f t="shared" si="59"/>
        <v>0</v>
      </c>
      <c r="AV193">
        <f t="shared" si="82"/>
        <v>0</v>
      </c>
      <c r="AW193">
        <f t="shared" si="83"/>
        <v>0</v>
      </c>
      <c r="AX193">
        <f t="shared" si="84"/>
        <v>0</v>
      </c>
    </row>
    <row r="194" spans="1:50" ht="47.25" hidden="1" x14ac:dyDescent="0.25">
      <c r="A194" s="115">
        <v>193</v>
      </c>
      <c r="B194" s="64" t="s">
        <v>376</v>
      </c>
      <c r="C194" s="64" t="s">
        <v>377</v>
      </c>
      <c r="D194" s="64" t="s">
        <v>378</v>
      </c>
      <c r="E194" s="65">
        <v>1997818.15</v>
      </c>
      <c r="F194" s="64">
        <v>0</v>
      </c>
      <c r="G194" s="64">
        <v>10</v>
      </c>
      <c r="H194" s="64">
        <v>3</v>
      </c>
      <c r="I194" s="64">
        <v>5</v>
      </c>
      <c r="J194" s="64">
        <v>0</v>
      </c>
      <c r="K194" s="64">
        <v>5</v>
      </c>
      <c r="L194" s="64">
        <v>0</v>
      </c>
      <c r="M194" s="64">
        <v>7</v>
      </c>
      <c r="N194" s="64">
        <v>1</v>
      </c>
      <c r="O194" s="64">
        <v>0</v>
      </c>
      <c r="P194" s="64">
        <v>0</v>
      </c>
      <c r="Q194" s="64">
        <v>0</v>
      </c>
      <c r="R194" s="64">
        <v>2</v>
      </c>
      <c r="S194" s="64">
        <v>3</v>
      </c>
      <c r="T194" s="64">
        <v>3</v>
      </c>
      <c r="U194" s="64">
        <v>0</v>
      </c>
      <c r="V194" s="65">
        <v>1598036.335</v>
      </c>
      <c r="W194" s="71">
        <f t="shared" si="85"/>
        <v>39</v>
      </c>
      <c r="X194">
        <f t="shared" si="60"/>
        <v>0</v>
      </c>
      <c r="Y194">
        <f t="shared" si="61"/>
        <v>0</v>
      </c>
      <c r="Z194">
        <f t="shared" si="62"/>
        <v>0</v>
      </c>
      <c r="AA194">
        <f t="shared" si="63"/>
        <v>0</v>
      </c>
      <c r="AB194">
        <f t="shared" si="64"/>
        <v>0</v>
      </c>
      <c r="AC194">
        <f t="shared" si="65"/>
        <v>0</v>
      </c>
      <c r="AD194">
        <f t="shared" si="66"/>
        <v>0</v>
      </c>
      <c r="AE194">
        <f t="shared" si="67"/>
        <v>0</v>
      </c>
      <c r="AF194">
        <f t="shared" si="68"/>
        <v>0</v>
      </c>
      <c r="AG194">
        <f t="shared" si="69"/>
        <v>0</v>
      </c>
      <c r="AH194">
        <f t="shared" si="70"/>
        <v>0</v>
      </c>
      <c r="AI194">
        <f t="shared" si="71"/>
        <v>0</v>
      </c>
      <c r="AJ194">
        <f t="shared" si="72"/>
        <v>1</v>
      </c>
      <c r="AK194">
        <f t="shared" si="73"/>
        <v>0</v>
      </c>
      <c r="AL194">
        <f t="shared" si="74"/>
        <v>0</v>
      </c>
      <c r="AM194">
        <f t="shared" si="75"/>
        <v>0</v>
      </c>
      <c r="AN194">
        <f t="shared" si="76"/>
        <v>0</v>
      </c>
      <c r="AO194">
        <f t="shared" si="77"/>
        <v>0</v>
      </c>
      <c r="AP194">
        <f t="shared" ref="AP194:AP257" si="86">SUM(IF(ISERR(FIND("Плавск",$B$2:$B$644)),0,1))</f>
        <v>0</v>
      </c>
      <c r="AQ194">
        <f t="shared" si="78"/>
        <v>0</v>
      </c>
      <c r="AR194">
        <f t="shared" si="79"/>
        <v>0</v>
      </c>
      <c r="AS194">
        <f t="shared" si="80"/>
        <v>0</v>
      </c>
      <c r="AT194">
        <f t="shared" si="81"/>
        <v>0</v>
      </c>
      <c r="AU194">
        <f t="shared" ref="AU194:AU257" si="87">SUM(IF(ISERR(FIND("Черн",$B$2:$B$644)),0,1))</f>
        <v>0</v>
      </c>
      <c r="AV194">
        <f t="shared" si="82"/>
        <v>0</v>
      </c>
      <c r="AW194">
        <f t="shared" si="83"/>
        <v>0</v>
      </c>
      <c r="AX194">
        <f t="shared" si="84"/>
        <v>0</v>
      </c>
    </row>
    <row r="195" spans="1:50" ht="78.75" hidden="1" x14ac:dyDescent="0.25">
      <c r="A195" s="115">
        <v>194</v>
      </c>
      <c r="B195" s="62" t="s">
        <v>854</v>
      </c>
      <c r="C195" s="62" t="s">
        <v>249</v>
      </c>
      <c r="D195" s="62" t="s">
        <v>855</v>
      </c>
      <c r="E195" s="66">
        <v>850000</v>
      </c>
      <c r="F195" s="67">
        <v>5</v>
      </c>
      <c r="G195" s="72">
        <v>0</v>
      </c>
      <c r="H195" s="72">
        <v>5</v>
      </c>
      <c r="I195" s="72">
        <v>1</v>
      </c>
      <c r="J195" s="72">
        <v>0</v>
      </c>
      <c r="K195" s="72">
        <v>4</v>
      </c>
      <c r="L195" s="72">
        <v>0</v>
      </c>
      <c r="M195" s="72">
        <v>1</v>
      </c>
      <c r="N195" s="72">
        <v>10</v>
      </c>
      <c r="O195" s="67">
        <v>0</v>
      </c>
      <c r="P195" s="67">
        <v>8</v>
      </c>
      <c r="Q195" s="72">
        <v>0</v>
      </c>
      <c r="R195" s="72">
        <v>2</v>
      </c>
      <c r="S195" s="72">
        <v>3</v>
      </c>
      <c r="T195" s="72">
        <v>0</v>
      </c>
      <c r="U195" s="67">
        <v>0</v>
      </c>
      <c r="V195" s="66">
        <v>569500</v>
      </c>
      <c r="W195" s="71">
        <f t="shared" si="85"/>
        <v>39</v>
      </c>
      <c r="X195">
        <f t="shared" ref="X195:X258" si="88">SUM(IF(ISERR(FIND("Алекс",$B$2:$B$645)),0,1))</f>
        <v>0</v>
      </c>
      <c r="Y195">
        <f t="shared" ref="Y195:Y258" si="89">SUM(IF(ISERR(FIND("Арсен",$B$2:$B$645)),0,1))</f>
        <v>0</v>
      </c>
      <c r="Z195">
        <f t="shared" ref="Z195:Z258" si="90">SUM(IF(ISERR(FIND("Белев",$B$2:$B$645)),0,1))</f>
        <v>0</v>
      </c>
      <c r="AA195">
        <f t="shared" ref="AA195:AA258" si="91">SUM(IF(ISERR(FIND("Богор",$B$2:$B$645)),0,1))</f>
        <v>0</v>
      </c>
      <c r="AB195">
        <f t="shared" ref="AB195:AB258" si="92">SUM(IF(ISERR(FIND("Венев",$B$2:$B$645)),0,1))</f>
        <v>0</v>
      </c>
      <c r="AC195">
        <f t="shared" ref="AC195:AC258" si="93">SUM(IF(ISERR(FIND("Волов",$B$2:$B$645)),0,1))</f>
        <v>0</v>
      </c>
      <c r="AD195">
        <f t="shared" ref="AD195:AD258" si="94">SUM(IF(ISERR(FIND("Донс",$B$2:$B$645)),0,1))</f>
        <v>0</v>
      </c>
      <c r="AE195">
        <f t="shared" ref="AE195:AE258" si="95">SUM(IF(ISERR(FIND("Дубенск",$B$2:$B$645)),0,1))</f>
        <v>0</v>
      </c>
      <c r="AF195">
        <f t="shared" ref="AF195:AF258" si="96">SUM(IF(ISERR(FIND("Ефрем",$B$2:$B$645)),0,1))</f>
        <v>0</v>
      </c>
      <c r="AG195">
        <f t="shared" ref="AG195:AG258" si="97">SUM(IF(ISERR(FIND("Заок",$B$2:$B$645)),0,1))</f>
        <v>0</v>
      </c>
      <c r="AH195">
        <f t="shared" ref="AH195:AH258" si="98">SUM(IF(ISERR(FIND("Каменск",$B$2:$B$645)),0,1))</f>
        <v>0</v>
      </c>
      <c r="AI195">
        <f t="shared" ref="AI195:AI258" si="99">SUM(IF(ISERR(FIND("Кимов",$B$2:$B$645)),0,1))</f>
        <v>0</v>
      </c>
      <c r="AJ195">
        <f t="shared" ref="AJ195:AJ258" si="100">SUM(IF(ISERR(FIND("Киреев",$B$2:$B$645)),0,1))</f>
        <v>0</v>
      </c>
      <c r="AK195">
        <f t="shared" ref="AK195:AK258" si="101">SUM(IF(ISERR(FIND("Курк",$D$2:$D$645)),0,1))</f>
        <v>0</v>
      </c>
      <c r="AL195">
        <f t="shared" ref="AL195:AL258" si="102">SUM(IF(ISERR(FIND("Ленинск",$B$2:$B$645)),0,1))</f>
        <v>1</v>
      </c>
      <c r="AM195">
        <f t="shared" ref="AM195:AM258" si="103">SUM(IF(ISERR(FIND("Новогур",$B$2:$B$645)),0,1))</f>
        <v>0</v>
      </c>
      <c r="AN195">
        <f t="shared" ref="AN195:AN258" si="104">SUM(IF(ISERR(FIND("Новомоск",$B$2:$B$645)),0,1))</f>
        <v>0</v>
      </c>
      <c r="AO195">
        <f t="shared" ref="AO195:AO258" si="105">SUM(IF(ISERR(FIND("Одоев",$B$2:$B$645)),0,1))</f>
        <v>0</v>
      </c>
      <c r="AP195">
        <f t="shared" si="86"/>
        <v>0</v>
      </c>
      <c r="AQ195">
        <f t="shared" ref="AQ195:AQ258" si="106">SUM(IF(ISERR(FIND("Славн",$B$2:$B$645)),0,1))</f>
        <v>0</v>
      </c>
      <c r="AR195">
        <f t="shared" ref="AR195:AR258" si="107">SUM(IF(ISERR(FIND("Суворов",$B$2:$B$645)),0,1))</f>
        <v>0</v>
      </c>
      <c r="AS195">
        <f t="shared" ref="AS195:AS258" si="108">SUM(IF(ISERR(FIND("Тепло",$B$2:$B$645)),0,1))</f>
        <v>0</v>
      </c>
      <c r="AT195">
        <f t="shared" ref="AT195:AT258" si="109">SUM(IF(ISERR(FIND("Узлов",$B$2:$B$645)),0,1))</f>
        <v>0</v>
      </c>
      <c r="AU195">
        <f t="shared" si="87"/>
        <v>0</v>
      </c>
      <c r="AV195">
        <f t="shared" ref="AV195:AV258" si="110">SUM(IF(ISERR(FIND("Щекин",$B$2:$B$645)),0,1))</f>
        <v>0</v>
      </c>
      <c r="AW195">
        <f t="shared" ref="AW195:AW258" si="111">SUM(IF(ISERR(FIND("Ясног",$B$2:$B$645)),0,1))</f>
        <v>0</v>
      </c>
      <c r="AX195">
        <f t="shared" ref="AX195:AX258" si="112">SUM(IF(ISERR(FIND("Тул",$B$2:$B$645)),0,1))</f>
        <v>0</v>
      </c>
    </row>
    <row r="196" spans="1:50" ht="110.25" hidden="1" x14ac:dyDescent="0.25">
      <c r="A196" s="115">
        <v>195</v>
      </c>
      <c r="B196" s="64" t="s">
        <v>251</v>
      </c>
      <c r="C196" s="64" t="s">
        <v>281</v>
      </c>
      <c r="D196" s="64" t="s">
        <v>282</v>
      </c>
      <c r="E196" s="66">
        <v>2388960</v>
      </c>
      <c r="F196" s="67">
        <v>10</v>
      </c>
      <c r="G196" s="67">
        <v>0</v>
      </c>
      <c r="H196" s="67">
        <v>5</v>
      </c>
      <c r="I196" s="67">
        <v>3</v>
      </c>
      <c r="J196" s="67">
        <v>0</v>
      </c>
      <c r="K196" s="67">
        <v>1</v>
      </c>
      <c r="L196" s="67">
        <v>2</v>
      </c>
      <c r="M196" s="67">
        <v>1</v>
      </c>
      <c r="N196" s="67">
        <v>3</v>
      </c>
      <c r="O196" s="67">
        <v>6</v>
      </c>
      <c r="P196" s="67">
        <v>3</v>
      </c>
      <c r="Q196" s="67">
        <v>0</v>
      </c>
      <c r="R196" s="67">
        <v>2</v>
      </c>
      <c r="S196" s="67">
        <v>3</v>
      </c>
      <c r="T196" s="67">
        <v>0</v>
      </c>
      <c r="U196" s="67">
        <v>0</v>
      </c>
      <c r="V196" s="66">
        <v>1505045</v>
      </c>
      <c r="W196" s="71">
        <f t="shared" si="85"/>
        <v>39</v>
      </c>
      <c r="X196">
        <f t="shared" si="88"/>
        <v>0</v>
      </c>
      <c r="Y196">
        <f t="shared" si="89"/>
        <v>0</v>
      </c>
      <c r="Z196">
        <f t="shared" si="90"/>
        <v>0</v>
      </c>
      <c r="AA196">
        <f t="shared" si="91"/>
        <v>0</v>
      </c>
      <c r="AB196">
        <f t="shared" si="92"/>
        <v>0</v>
      </c>
      <c r="AC196">
        <f t="shared" si="93"/>
        <v>0</v>
      </c>
      <c r="AD196">
        <f t="shared" si="94"/>
        <v>0</v>
      </c>
      <c r="AE196">
        <f t="shared" si="95"/>
        <v>0</v>
      </c>
      <c r="AF196">
        <f t="shared" si="96"/>
        <v>0</v>
      </c>
      <c r="AG196">
        <f t="shared" si="97"/>
        <v>0</v>
      </c>
      <c r="AH196">
        <f t="shared" si="98"/>
        <v>0</v>
      </c>
      <c r="AI196">
        <f t="shared" si="99"/>
        <v>0</v>
      </c>
      <c r="AJ196">
        <f t="shared" si="100"/>
        <v>0</v>
      </c>
      <c r="AK196">
        <f t="shared" si="101"/>
        <v>0</v>
      </c>
      <c r="AL196">
        <f t="shared" si="102"/>
        <v>1</v>
      </c>
      <c r="AM196">
        <f t="shared" si="103"/>
        <v>0</v>
      </c>
      <c r="AN196">
        <f t="shared" si="104"/>
        <v>0</v>
      </c>
      <c r="AO196">
        <f t="shared" si="105"/>
        <v>0</v>
      </c>
      <c r="AP196">
        <f t="shared" si="86"/>
        <v>0</v>
      </c>
      <c r="AQ196">
        <f t="shared" si="106"/>
        <v>0</v>
      </c>
      <c r="AR196">
        <f t="shared" si="107"/>
        <v>0</v>
      </c>
      <c r="AS196">
        <f t="shared" si="108"/>
        <v>0</v>
      </c>
      <c r="AT196">
        <f t="shared" si="109"/>
        <v>0</v>
      </c>
      <c r="AU196">
        <f t="shared" si="87"/>
        <v>0</v>
      </c>
      <c r="AV196">
        <f t="shared" si="110"/>
        <v>0</v>
      </c>
      <c r="AW196">
        <f t="shared" si="111"/>
        <v>0</v>
      </c>
      <c r="AX196">
        <f t="shared" si="112"/>
        <v>0</v>
      </c>
    </row>
    <row r="197" spans="1:50" ht="47.25" hidden="1" x14ac:dyDescent="0.25">
      <c r="A197" s="115">
        <v>196</v>
      </c>
      <c r="B197" s="64" t="s">
        <v>400</v>
      </c>
      <c r="C197" s="64" t="s">
        <v>401</v>
      </c>
      <c r="D197" s="64" t="s">
        <v>402</v>
      </c>
      <c r="E197" s="65">
        <v>2000000</v>
      </c>
      <c r="F197" s="64">
        <v>0</v>
      </c>
      <c r="G197" s="64">
        <v>11</v>
      </c>
      <c r="H197" s="64">
        <v>1</v>
      </c>
      <c r="I197" s="64">
        <v>3</v>
      </c>
      <c r="J197" s="64">
        <v>1</v>
      </c>
      <c r="K197" s="64">
        <v>3</v>
      </c>
      <c r="L197" s="64">
        <v>0</v>
      </c>
      <c r="M197" s="64">
        <v>1</v>
      </c>
      <c r="N197" s="64">
        <v>4</v>
      </c>
      <c r="O197" s="64">
        <v>5</v>
      </c>
      <c r="P197" s="64">
        <v>5</v>
      </c>
      <c r="Q197" s="64">
        <v>0</v>
      </c>
      <c r="R197" s="64">
        <v>2</v>
      </c>
      <c r="S197" s="64">
        <v>3</v>
      </c>
      <c r="T197" s="64">
        <v>0</v>
      </c>
      <c r="U197" s="64">
        <v>0</v>
      </c>
      <c r="V197" s="65">
        <v>1400000</v>
      </c>
      <c r="W197" s="71">
        <f t="shared" si="85"/>
        <v>39</v>
      </c>
      <c r="X197">
        <f t="shared" si="88"/>
        <v>0</v>
      </c>
      <c r="Y197">
        <f t="shared" si="89"/>
        <v>0</v>
      </c>
      <c r="Z197">
        <f t="shared" si="90"/>
        <v>0</v>
      </c>
      <c r="AA197">
        <f t="shared" si="91"/>
        <v>0</v>
      </c>
      <c r="AB197">
        <f t="shared" si="92"/>
        <v>0</v>
      </c>
      <c r="AC197">
        <f t="shared" si="93"/>
        <v>0</v>
      </c>
      <c r="AD197">
        <f t="shared" si="94"/>
        <v>0</v>
      </c>
      <c r="AE197">
        <f t="shared" si="95"/>
        <v>0</v>
      </c>
      <c r="AF197">
        <f t="shared" si="96"/>
        <v>0</v>
      </c>
      <c r="AG197">
        <f t="shared" si="97"/>
        <v>0</v>
      </c>
      <c r="AH197">
        <f t="shared" si="98"/>
        <v>0</v>
      </c>
      <c r="AI197">
        <f t="shared" si="99"/>
        <v>0</v>
      </c>
      <c r="AJ197">
        <f t="shared" si="100"/>
        <v>0</v>
      </c>
      <c r="AK197">
        <f t="shared" si="101"/>
        <v>0</v>
      </c>
      <c r="AL197">
        <f t="shared" si="102"/>
        <v>0</v>
      </c>
      <c r="AM197">
        <f t="shared" si="103"/>
        <v>1</v>
      </c>
      <c r="AN197">
        <f t="shared" si="104"/>
        <v>0</v>
      </c>
      <c r="AO197">
        <f t="shared" si="105"/>
        <v>0</v>
      </c>
      <c r="AP197">
        <f t="shared" si="86"/>
        <v>0</v>
      </c>
      <c r="AQ197">
        <f t="shared" si="106"/>
        <v>0</v>
      </c>
      <c r="AR197">
        <f t="shared" si="107"/>
        <v>0</v>
      </c>
      <c r="AS197">
        <f t="shared" si="108"/>
        <v>0</v>
      </c>
      <c r="AT197">
        <f t="shared" si="109"/>
        <v>0</v>
      </c>
      <c r="AU197">
        <f t="shared" si="87"/>
        <v>0</v>
      </c>
      <c r="AV197">
        <f t="shared" si="110"/>
        <v>0</v>
      </c>
      <c r="AW197">
        <f t="shared" si="111"/>
        <v>0</v>
      </c>
      <c r="AX197">
        <f t="shared" si="112"/>
        <v>0</v>
      </c>
    </row>
    <row r="198" spans="1:50" ht="94.5" hidden="1" x14ac:dyDescent="0.25">
      <c r="A198" s="115">
        <v>197</v>
      </c>
      <c r="B198" s="64" t="s">
        <v>288</v>
      </c>
      <c r="C198" s="64" t="s">
        <v>289</v>
      </c>
      <c r="D198" s="64" t="s">
        <v>291</v>
      </c>
      <c r="E198" s="66">
        <v>173834</v>
      </c>
      <c r="F198" s="67">
        <v>0</v>
      </c>
      <c r="G198" s="67">
        <v>4</v>
      </c>
      <c r="H198" s="67">
        <v>5</v>
      </c>
      <c r="I198" s="67">
        <v>4</v>
      </c>
      <c r="J198" s="67">
        <v>0</v>
      </c>
      <c r="K198" s="67">
        <v>1</v>
      </c>
      <c r="L198" s="67">
        <v>0</v>
      </c>
      <c r="M198" s="67">
        <v>7</v>
      </c>
      <c r="N198" s="67">
        <v>6</v>
      </c>
      <c r="O198" s="67">
        <v>0</v>
      </c>
      <c r="P198" s="67">
        <v>5</v>
      </c>
      <c r="Q198" s="67">
        <v>0</v>
      </c>
      <c r="R198" s="67">
        <v>2</v>
      </c>
      <c r="S198" s="67">
        <v>3</v>
      </c>
      <c r="T198" s="67">
        <v>2</v>
      </c>
      <c r="U198" s="67">
        <v>0</v>
      </c>
      <c r="V198" s="66">
        <v>130375.5</v>
      </c>
      <c r="W198" s="71">
        <f t="shared" si="85"/>
        <v>39</v>
      </c>
      <c r="X198">
        <f t="shared" si="88"/>
        <v>0</v>
      </c>
      <c r="Y198">
        <f t="shared" si="89"/>
        <v>0</v>
      </c>
      <c r="Z198">
        <f t="shared" si="90"/>
        <v>0</v>
      </c>
      <c r="AA198">
        <f t="shared" si="91"/>
        <v>1</v>
      </c>
      <c r="AB198">
        <f t="shared" si="92"/>
        <v>0</v>
      </c>
      <c r="AC198">
        <f t="shared" si="93"/>
        <v>0</v>
      </c>
      <c r="AD198">
        <f t="shared" si="94"/>
        <v>0</v>
      </c>
      <c r="AE198">
        <f t="shared" si="95"/>
        <v>0</v>
      </c>
      <c r="AF198">
        <f t="shared" si="96"/>
        <v>0</v>
      </c>
      <c r="AG198">
        <f t="shared" si="97"/>
        <v>0</v>
      </c>
      <c r="AH198">
        <f t="shared" si="98"/>
        <v>0</v>
      </c>
      <c r="AI198">
        <f t="shared" si="99"/>
        <v>0</v>
      </c>
      <c r="AJ198">
        <f t="shared" si="100"/>
        <v>0</v>
      </c>
      <c r="AK198">
        <f t="shared" si="101"/>
        <v>0</v>
      </c>
      <c r="AL198">
        <f t="shared" si="102"/>
        <v>0</v>
      </c>
      <c r="AM198">
        <f t="shared" si="103"/>
        <v>0</v>
      </c>
      <c r="AN198">
        <f t="shared" si="104"/>
        <v>0</v>
      </c>
      <c r="AO198">
        <f t="shared" si="105"/>
        <v>0</v>
      </c>
      <c r="AP198">
        <f t="shared" si="86"/>
        <v>0</v>
      </c>
      <c r="AQ198">
        <f t="shared" si="106"/>
        <v>0</v>
      </c>
      <c r="AR198">
        <f t="shared" si="107"/>
        <v>0</v>
      </c>
      <c r="AS198">
        <f t="shared" si="108"/>
        <v>0</v>
      </c>
      <c r="AT198">
        <f t="shared" si="109"/>
        <v>0</v>
      </c>
      <c r="AU198">
        <f t="shared" si="87"/>
        <v>0</v>
      </c>
      <c r="AV198">
        <f t="shared" si="110"/>
        <v>0</v>
      </c>
      <c r="AW198">
        <f t="shared" si="111"/>
        <v>0</v>
      </c>
      <c r="AX198">
        <f t="shared" si="112"/>
        <v>0</v>
      </c>
    </row>
    <row r="199" spans="1:50" ht="78.75" hidden="1" x14ac:dyDescent="0.25">
      <c r="A199" s="115">
        <v>198</v>
      </c>
      <c r="B199" s="64" t="s">
        <v>430</v>
      </c>
      <c r="C199" s="64" t="s">
        <v>453</v>
      </c>
      <c r="D199" s="64" t="s">
        <v>457</v>
      </c>
      <c r="E199" s="66">
        <v>280000</v>
      </c>
      <c r="F199" s="67">
        <v>0</v>
      </c>
      <c r="G199" s="67">
        <v>3</v>
      </c>
      <c r="H199" s="67">
        <v>1</v>
      </c>
      <c r="I199" s="67">
        <v>1</v>
      </c>
      <c r="J199" s="67">
        <v>0</v>
      </c>
      <c r="K199" s="67">
        <v>5</v>
      </c>
      <c r="L199" s="67">
        <v>0</v>
      </c>
      <c r="M199" s="67">
        <v>6</v>
      </c>
      <c r="N199" s="67">
        <v>5</v>
      </c>
      <c r="O199" s="67">
        <v>5</v>
      </c>
      <c r="P199" s="67">
        <v>5</v>
      </c>
      <c r="Q199" s="67">
        <v>0</v>
      </c>
      <c r="R199" s="67">
        <v>2</v>
      </c>
      <c r="S199" s="67">
        <v>3</v>
      </c>
      <c r="T199" s="67">
        <v>3</v>
      </c>
      <c r="U199" s="67">
        <v>0</v>
      </c>
      <c r="V199" s="66">
        <v>196000</v>
      </c>
      <c r="W199" s="71">
        <f t="shared" si="85"/>
        <v>39</v>
      </c>
      <c r="X199">
        <f t="shared" si="88"/>
        <v>0</v>
      </c>
      <c r="Y199">
        <f t="shared" si="89"/>
        <v>0</v>
      </c>
      <c r="Z199">
        <f t="shared" si="90"/>
        <v>0</v>
      </c>
      <c r="AA199">
        <f t="shared" si="91"/>
        <v>0</v>
      </c>
      <c r="AB199">
        <f t="shared" si="92"/>
        <v>0</v>
      </c>
      <c r="AC199">
        <f t="shared" si="93"/>
        <v>1</v>
      </c>
      <c r="AD199">
        <f t="shared" si="94"/>
        <v>0</v>
      </c>
      <c r="AE199">
        <f t="shared" si="95"/>
        <v>0</v>
      </c>
      <c r="AF199">
        <f t="shared" si="96"/>
        <v>0</v>
      </c>
      <c r="AG199">
        <f t="shared" si="97"/>
        <v>0</v>
      </c>
      <c r="AH199">
        <f t="shared" si="98"/>
        <v>0</v>
      </c>
      <c r="AI199">
        <f t="shared" si="99"/>
        <v>0</v>
      </c>
      <c r="AJ199">
        <f t="shared" si="100"/>
        <v>0</v>
      </c>
      <c r="AK199">
        <f t="shared" si="101"/>
        <v>0</v>
      </c>
      <c r="AL199">
        <f t="shared" si="102"/>
        <v>0</v>
      </c>
      <c r="AM199">
        <f t="shared" si="103"/>
        <v>0</v>
      </c>
      <c r="AN199">
        <f t="shared" si="104"/>
        <v>0</v>
      </c>
      <c r="AO199">
        <f t="shared" si="105"/>
        <v>0</v>
      </c>
      <c r="AP199">
        <f t="shared" si="86"/>
        <v>0</v>
      </c>
      <c r="AQ199">
        <f t="shared" si="106"/>
        <v>0</v>
      </c>
      <c r="AR199">
        <f t="shared" si="107"/>
        <v>0</v>
      </c>
      <c r="AS199">
        <f t="shared" si="108"/>
        <v>0</v>
      </c>
      <c r="AT199">
        <f t="shared" si="109"/>
        <v>0</v>
      </c>
      <c r="AU199">
        <f t="shared" si="87"/>
        <v>0</v>
      </c>
      <c r="AV199">
        <f t="shared" si="110"/>
        <v>0</v>
      </c>
      <c r="AW199">
        <f t="shared" si="111"/>
        <v>0</v>
      </c>
      <c r="AX199">
        <f t="shared" si="112"/>
        <v>0</v>
      </c>
    </row>
    <row r="200" spans="1:50" ht="78.75" hidden="1" x14ac:dyDescent="0.25">
      <c r="A200" s="115">
        <v>199</v>
      </c>
      <c r="B200" s="64" t="s">
        <v>430</v>
      </c>
      <c r="C200" s="64" t="s">
        <v>436</v>
      </c>
      <c r="D200" s="64" t="s">
        <v>458</v>
      </c>
      <c r="E200" s="66">
        <v>180000</v>
      </c>
      <c r="F200" s="67">
        <v>0</v>
      </c>
      <c r="G200" s="67">
        <v>3</v>
      </c>
      <c r="H200" s="67">
        <v>1</v>
      </c>
      <c r="I200" s="67">
        <v>1</v>
      </c>
      <c r="J200" s="67">
        <v>0</v>
      </c>
      <c r="K200" s="67">
        <v>5</v>
      </c>
      <c r="L200" s="67">
        <v>0</v>
      </c>
      <c r="M200" s="67">
        <v>8</v>
      </c>
      <c r="N200" s="67">
        <v>3</v>
      </c>
      <c r="O200" s="67">
        <v>5</v>
      </c>
      <c r="P200" s="67">
        <v>5</v>
      </c>
      <c r="Q200" s="67">
        <v>0</v>
      </c>
      <c r="R200" s="67">
        <v>2</v>
      </c>
      <c r="S200" s="67">
        <v>3</v>
      </c>
      <c r="T200" s="67">
        <v>3</v>
      </c>
      <c r="U200" s="67">
        <v>0</v>
      </c>
      <c r="V200" s="66">
        <v>126000</v>
      </c>
      <c r="W200" s="71">
        <f t="shared" si="85"/>
        <v>39</v>
      </c>
      <c r="X200">
        <f t="shared" si="88"/>
        <v>0</v>
      </c>
      <c r="Y200">
        <f t="shared" si="89"/>
        <v>0</v>
      </c>
      <c r="Z200">
        <f t="shared" si="90"/>
        <v>0</v>
      </c>
      <c r="AA200">
        <f t="shared" si="91"/>
        <v>0</v>
      </c>
      <c r="AB200">
        <f t="shared" si="92"/>
        <v>0</v>
      </c>
      <c r="AC200">
        <f t="shared" si="93"/>
        <v>1</v>
      </c>
      <c r="AD200">
        <f t="shared" si="94"/>
        <v>0</v>
      </c>
      <c r="AE200">
        <f t="shared" si="95"/>
        <v>0</v>
      </c>
      <c r="AF200">
        <f t="shared" si="96"/>
        <v>0</v>
      </c>
      <c r="AG200">
        <f t="shared" si="97"/>
        <v>0</v>
      </c>
      <c r="AH200">
        <f t="shared" si="98"/>
        <v>0</v>
      </c>
      <c r="AI200">
        <f t="shared" si="99"/>
        <v>0</v>
      </c>
      <c r="AJ200">
        <f t="shared" si="100"/>
        <v>0</v>
      </c>
      <c r="AK200">
        <f t="shared" si="101"/>
        <v>0</v>
      </c>
      <c r="AL200">
        <f t="shared" si="102"/>
        <v>0</v>
      </c>
      <c r="AM200">
        <f t="shared" si="103"/>
        <v>0</v>
      </c>
      <c r="AN200">
        <f t="shared" si="104"/>
        <v>0</v>
      </c>
      <c r="AO200">
        <f t="shared" si="105"/>
        <v>0</v>
      </c>
      <c r="AP200">
        <f t="shared" si="86"/>
        <v>0</v>
      </c>
      <c r="AQ200">
        <f t="shared" si="106"/>
        <v>0</v>
      </c>
      <c r="AR200">
        <f t="shared" si="107"/>
        <v>0</v>
      </c>
      <c r="AS200">
        <f t="shared" si="108"/>
        <v>0</v>
      </c>
      <c r="AT200">
        <f t="shared" si="109"/>
        <v>0</v>
      </c>
      <c r="AU200">
        <f t="shared" si="87"/>
        <v>0</v>
      </c>
      <c r="AV200">
        <f t="shared" si="110"/>
        <v>0</v>
      </c>
      <c r="AW200">
        <f t="shared" si="111"/>
        <v>0</v>
      </c>
      <c r="AX200">
        <f t="shared" si="112"/>
        <v>0</v>
      </c>
    </row>
    <row r="201" spans="1:50" ht="78.75" hidden="1" x14ac:dyDescent="0.25">
      <c r="A201" s="115">
        <v>200</v>
      </c>
      <c r="B201" s="64" t="s">
        <v>1137</v>
      </c>
      <c r="C201" s="64" t="s">
        <v>1661</v>
      </c>
      <c r="D201" s="64" t="s">
        <v>1662</v>
      </c>
      <c r="E201" s="64">
        <v>125881.65</v>
      </c>
      <c r="F201" s="64">
        <v>0</v>
      </c>
      <c r="G201" s="64">
        <v>7</v>
      </c>
      <c r="H201" s="64">
        <v>1</v>
      </c>
      <c r="I201" s="64">
        <v>3</v>
      </c>
      <c r="J201" s="64">
        <v>0</v>
      </c>
      <c r="K201" s="64">
        <v>1</v>
      </c>
      <c r="L201" s="64">
        <v>0</v>
      </c>
      <c r="M201" s="64">
        <v>9</v>
      </c>
      <c r="N201" s="64">
        <v>1</v>
      </c>
      <c r="O201" s="64">
        <v>3</v>
      </c>
      <c r="P201" s="64">
        <v>5</v>
      </c>
      <c r="Q201" s="64">
        <v>0</v>
      </c>
      <c r="R201" s="64">
        <v>3</v>
      </c>
      <c r="S201" s="64">
        <v>3</v>
      </c>
      <c r="T201" s="64">
        <v>3</v>
      </c>
      <c r="U201" s="64">
        <v>0</v>
      </c>
      <c r="V201" s="64" t="s">
        <v>1749</v>
      </c>
      <c r="W201" s="71">
        <f t="shared" si="85"/>
        <v>39</v>
      </c>
      <c r="X201">
        <f t="shared" si="88"/>
        <v>0</v>
      </c>
      <c r="Y201">
        <f t="shared" si="89"/>
        <v>0</v>
      </c>
      <c r="Z201">
        <f t="shared" si="90"/>
        <v>0</v>
      </c>
      <c r="AA201">
        <f t="shared" si="91"/>
        <v>0</v>
      </c>
      <c r="AB201">
        <f t="shared" si="92"/>
        <v>0</v>
      </c>
      <c r="AC201">
        <f t="shared" si="93"/>
        <v>0</v>
      </c>
      <c r="AD201">
        <f t="shared" si="94"/>
        <v>0</v>
      </c>
      <c r="AE201">
        <f t="shared" si="95"/>
        <v>0</v>
      </c>
      <c r="AF201">
        <f t="shared" si="96"/>
        <v>0</v>
      </c>
      <c r="AG201">
        <f t="shared" si="97"/>
        <v>0</v>
      </c>
      <c r="AH201">
        <f t="shared" si="98"/>
        <v>0</v>
      </c>
      <c r="AI201">
        <f t="shared" si="99"/>
        <v>0</v>
      </c>
      <c r="AJ201">
        <f t="shared" si="100"/>
        <v>0</v>
      </c>
      <c r="AK201">
        <f t="shared" si="101"/>
        <v>0</v>
      </c>
      <c r="AL201">
        <f t="shared" si="102"/>
        <v>0</v>
      </c>
      <c r="AM201">
        <f t="shared" si="103"/>
        <v>0</v>
      </c>
      <c r="AN201">
        <f t="shared" si="104"/>
        <v>0</v>
      </c>
      <c r="AO201">
        <f t="shared" si="105"/>
        <v>0</v>
      </c>
      <c r="AP201">
        <f t="shared" si="86"/>
        <v>0</v>
      </c>
      <c r="AQ201">
        <f t="shared" si="106"/>
        <v>0</v>
      </c>
      <c r="AR201">
        <f t="shared" si="107"/>
        <v>0</v>
      </c>
      <c r="AS201">
        <f t="shared" si="108"/>
        <v>0</v>
      </c>
      <c r="AT201">
        <f t="shared" si="109"/>
        <v>1</v>
      </c>
      <c r="AU201">
        <f t="shared" si="87"/>
        <v>0</v>
      </c>
      <c r="AV201">
        <f t="shared" si="110"/>
        <v>0</v>
      </c>
      <c r="AW201">
        <f t="shared" si="111"/>
        <v>0</v>
      </c>
      <c r="AX201">
        <f t="shared" si="112"/>
        <v>0</v>
      </c>
    </row>
    <row r="202" spans="1:50" ht="94.5" hidden="1" x14ac:dyDescent="0.25">
      <c r="A202" s="115">
        <v>201</v>
      </c>
      <c r="B202" s="62" t="s">
        <v>1608</v>
      </c>
      <c r="C202" s="62" t="s">
        <v>1622</v>
      </c>
      <c r="D202" s="62" t="s">
        <v>1623</v>
      </c>
      <c r="E202" s="66">
        <v>2000000</v>
      </c>
      <c r="F202" s="72">
        <v>10</v>
      </c>
      <c r="G202" s="72">
        <v>0</v>
      </c>
      <c r="H202" s="72">
        <v>3</v>
      </c>
      <c r="I202" s="72">
        <v>4</v>
      </c>
      <c r="J202" s="72">
        <v>0</v>
      </c>
      <c r="K202" s="72">
        <v>3</v>
      </c>
      <c r="L202" s="72">
        <v>0</v>
      </c>
      <c r="M202" s="72">
        <v>4</v>
      </c>
      <c r="N202" s="72">
        <v>2</v>
      </c>
      <c r="O202" s="72">
        <v>0</v>
      </c>
      <c r="P202" s="72">
        <v>8</v>
      </c>
      <c r="Q202" s="72">
        <v>0</v>
      </c>
      <c r="R202" s="72">
        <v>2</v>
      </c>
      <c r="S202" s="72">
        <v>3</v>
      </c>
      <c r="T202" s="72">
        <v>0</v>
      </c>
      <c r="U202" s="72">
        <v>0</v>
      </c>
      <c r="V202" s="66">
        <v>1340000</v>
      </c>
      <c r="W202" s="71">
        <f t="shared" si="85"/>
        <v>39</v>
      </c>
      <c r="X202">
        <f t="shared" si="88"/>
        <v>0</v>
      </c>
      <c r="Y202">
        <f t="shared" si="89"/>
        <v>0</v>
      </c>
      <c r="Z202">
        <f t="shared" si="90"/>
        <v>0</v>
      </c>
      <c r="AA202">
        <f t="shared" si="91"/>
        <v>0</v>
      </c>
      <c r="AB202">
        <f t="shared" si="92"/>
        <v>0</v>
      </c>
      <c r="AC202">
        <f t="shared" si="93"/>
        <v>0</v>
      </c>
      <c r="AD202">
        <f t="shared" si="94"/>
        <v>0</v>
      </c>
      <c r="AE202">
        <f t="shared" si="95"/>
        <v>0</v>
      </c>
      <c r="AF202">
        <f t="shared" si="96"/>
        <v>0</v>
      </c>
      <c r="AG202">
        <f t="shared" si="97"/>
        <v>0</v>
      </c>
      <c r="AH202">
        <f t="shared" si="98"/>
        <v>0</v>
      </c>
      <c r="AI202">
        <f t="shared" si="99"/>
        <v>0</v>
      </c>
      <c r="AJ202">
        <f t="shared" si="100"/>
        <v>0</v>
      </c>
      <c r="AK202">
        <f t="shared" si="101"/>
        <v>0</v>
      </c>
      <c r="AL202">
        <f t="shared" si="102"/>
        <v>0</v>
      </c>
      <c r="AM202">
        <f t="shared" si="103"/>
        <v>0</v>
      </c>
      <c r="AN202">
        <f t="shared" si="104"/>
        <v>0</v>
      </c>
      <c r="AO202">
        <f t="shared" si="105"/>
        <v>0</v>
      </c>
      <c r="AP202">
        <f t="shared" si="86"/>
        <v>0</v>
      </c>
      <c r="AQ202">
        <f t="shared" si="106"/>
        <v>0</v>
      </c>
      <c r="AR202">
        <f t="shared" si="107"/>
        <v>0</v>
      </c>
      <c r="AS202">
        <f t="shared" si="108"/>
        <v>0</v>
      </c>
      <c r="AT202">
        <f t="shared" si="109"/>
        <v>0</v>
      </c>
      <c r="AU202">
        <f t="shared" si="87"/>
        <v>0</v>
      </c>
      <c r="AV202">
        <f t="shared" si="110"/>
        <v>1</v>
      </c>
      <c r="AW202">
        <f t="shared" si="111"/>
        <v>0</v>
      </c>
      <c r="AX202">
        <f t="shared" si="112"/>
        <v>0</v>
      </c>
    </row>
    <row r="203" spans="1:50" ht="78.75" hidden="1" x14ac:dyDescent="0.25">
      <c r="A203" s="115">
        <v>202</v>
      </c>
      <c r="B203" s="64" t="s">
        <v>614</v>
      </c>
      <c r="C203" s="64" t="s">
        <v>615</v>
      </c>
      <c r="D203" s="64" t="s">
        <v>616</v>
      </c>
      <c r="E203" s="65">
        <v>249000</v>
      </c>
      <c r="F203" s="64">
        <v>1</v>
      </c>
      <c r="G203" s="64">
        <v>4</v>
      </c>
      <c r="H203" s="64">
        <v>1</v>
      </c>
      <c r="I203" s="64">
        <v>2</v>
      </c>
      <c r="J203" s="64">
        <v>0</v>
      </c>
      <c r="K203" s="64">
        <v>3</v>
      </c>
      <c r="L203" s="64">
        <v>0</v>
      </c>
      <c r="M203" s="64">
        <v>6</v>
      </c>
      <c r="N203" s="64">
        <v>2</v>
      </c>
      <c r="O203" s="64">
        <v>10</v>
      </c>
      <c r="P203" s="64">
        <v>3</v>
      </c>
      <c r="Q203" s="64">
        <v>2</v>
      </c>
      <c r="R203" s="64">
        <v>2</v>
      </c>
      <c r="S203" s="64">
        <v>3</v>
      </c>
      <c r="T203" s="64">
        <v>0</v>
      </c>
      <c r="U203" s="64">
        <v>0</v>
      </c>
      <c r="V203" s="65">
        <v>161850</v>
      </c>
      <c r="W203" s="71">
        <f t="shared" si="85"/>
        <v>39</v>
      </c>
      <c r="X203">
        <f t="shared" si="88"/>
        <v>0</v>
      </c>
      <c r="Y203">
        <f t="shared" si="89"/>
        <v>0</v>
      </c>
      <c r="Z203">
        <f t="shared" si="90"/>
        <v>0</v>
      </c>
      <c r="AA203">
        <f t="shared" si="91"/>
        <v>0</v>
      </c>
      <c r="AB203">
        <f t="shared" si="92"/>
        <v>0</v>
      </c>
      <c r="AC203">
        <f t="shared" si="93"/>
        <v>0</v>
      </c>
      <c r="AD203">
        <f t="shared" si="94"/>
        <v>0</v>
      </c>
      <c r="AE203">
        <f t="shared" si="95"/>
        <v>0</v>
      </c>
      <c r="AF203">
        <f t="shared" si="96"/>
        <v>0</v>
      </c>
      <c r="AG203">
        <f t="shared" si="97"/>
        <v>0</v>
      </c>
      <c r="AH203">
        <f t="shared" si="98"/>
        <v>0</v>
      </c>
      <c r="AI203">
        <f t="shared" si="99"/>
        <v>1</v>
      </c>
      <c r="AJ203">
        <f t="shared" si="100"/>
        <v>0</v>
      </c>
      <c r="AK203">
        <f t="shared" si="101"/>
        <v>0</v>
      </c>
      <c r="AL203">
        <f t="shared" si="102"/>
        <v>0</v>
      </c>
      <c r="AM203">
        <f t="shared" si="103"/>
        <v>0</v>
      </c>
      <c r="AN203">
        <f t="shared" si="104"/>
        <v>0</v>
      </c>
      <c r="AO203">
        <f t="shared" si="105"/>
        <v>0</v>
      </c>
      <c r="AP203">
        <f t="shared" si="86"/>
        <v>0</v>
      </c>
      <c r="AQ203">
        <f t="shared" si="106"/>
        <v>0</v>
      </c>
      <c r="AR203">
        <f t="shared" si="107"/>
        <v>0</v>
      </c>
      <c r="AS203">
        <f t="shared" si="108"/>
        <v>0</v>
      </c>
      <c r="AT203">
        <f t="shared" si="109"/>
        <v>0</v>
      </c>
      <c r="AU203">
        <f t="shared" si="87"/>
        <v>0</v>
      </c>
      <c r="AV203">
        <f t="shared" si="110"/>
        <v>0</v>
      </c>
      <c r="AW203">
        <f t="shared" si="111"/>
        <v>0</v>
      </c>
      <c r="AX203">
        <f t="shared" si="112"/>
        <v>0</v>
      </c>
    </row>
    <row r="204" spans="1:50" ht="63" hidden="1" x14ac:dyDescent="0.25">
      <c r="A204" s="115">
        <v>203</v>
      </c>
      <c r="B204" s="64" t="s">
        <v>1516</v>
      </c>
      <c r="C204" s="64" t="s">
        <v>23</v>
      </c>
      <c r="D204" s="64" t="s">
        <v>1523</v>
      </c>
      <c r="E204" s="67">
        <v>578541</v>
      </c>
      <c r="F204" s="67">
        <v>5</v>
      </c>
      <c r="G204" s="67">
        <v>0</v>
      </c>
      <c r="H204" s="67">
        <v>5</v>
      </c>
      <c r="I204" s="67">
        <v>1</v>
      </c>
      <c r="J204" s="67">
        <v>0</v>
      </c>
      <c r="K204" s="79">
        <v>2</v>
      </c>
      <c r="L204" s="67">
        <v>0</v>
      </c>
      <c r="M204" s="67">
        <v>1</v>
      </c>
      <c r="N204" s="67">
        <v>5</v>
      </c>
      <c r="O204" s="67">
        <v>10</v>
      </c>
      <c r="P204" s="67">
        <v>3</v>
      </c>
      <c r="Q204" s="67">
        <v>2</v>
      </c>
      <c r="R204" s="67">
        <v>2</v>
      </c>
      <c r="S204" s="67">
        <v>3</v>
      </c>
      <c r="T204" s="67">
        <v>0</v>
      </c>
      <c r="U204" s="67">
        <v>0</v>
      </c>
      <c r="V204" s="67">
        <v>364482</v>
      </c>
      <c r="W204" s="71">
        <f t="shared" si="85"/>
        <v>39</v>
      </c>
      <c r="X204">
        <f t="shared" si="88"/>
        <v>0</v>
      </c>
      <c r="Y204">
        <f t="shared" si="89"/>
        <v>0</v>
      </c>
      <c r="Z204">
        <f t="shared" si="90"/>
        <v>0</v>
      </c>
      <c r="AA204">
        <f t="shared" si="91"/>
        <v>0</v>
      </c>
      <c r="AB204">
        <f t="shared" si="92"/>
        <v>0</v>
      </c>
      <c r="AC204">
        <f t="shared" si="93"/>
        <v>0</v>
      </c>
      <c r="AD204">
        <f t="shared" si="94"/>
        <v>0</v>
      </c>
      <c r="AE204">
        <f t="shared" si="95"/>
        <v>0</v>
      </c>
      <c r="AF204">
        <f t="shared" si="96"/>
        <v>0</v>
      </c>
      <c r="AG204">
        <f t="shared" si="97"/>
        <v>0</v>
      </c>
      <c r="AH204">
        <f t="shared" si="98"/>
        <v>0</v>
      </c>
      <c r="AI204">
        <f t="shared" si="99"/>
        <v>0</v>
      </c>
      <c r="AJ204">
        <f t="shared" si="100"/>
        <v>0</v>
      </c>
      <c r="AK204">
        <f t="shared" si="101"/>
        <v>0</v>
      </c>
      <c r="AL204">
        <f t="shared" si="102"/>
        <v>1</v>
      </c>
      <c r="AM204">
        <f t="shared" si="103"/>
        <v>0</v>
      </c>
      <c r="AN204">
        <f t="shared" si="104"/>
        <v>0</v>
      </c>
      <c r="AO204">
        <f t="shared" si="105"/>
        <v>0</v>
      </c>
      <c r="AP204">
        <f t="shared" si="86"/>
        <v>0</v>
      </c>
      <c r="AQ204">
        <f t="shared" si="106"/>
        <v>0</v>
      </c>
      <c r="AR204">
        <f t="shared" si="107"/>
        <v>0</v>
      </c>
      <c r="AS204">
        <f t="shared" si="108"/>
        <v>0</v>
      </c>
      <c r="AT204">
        <f t="shared" si="109"/>
        <v>0</v>
      </c>
      <c r="AU204">
        <f t="shared" si="87"/>
        <v>0</v>
      </c>
      <c r="AV204">
        <f t="shared" si="110"/>
        <v>0</v>
      </c>
      <c r="AW204">
        <f t="shared" si="111"/>
        <v>0</v>
      </c>
      <c r="AX204">
        <f t="shared" si="112"/>
        <v>0</v>
      </c>
    </row>
    <row r="205" spans="1:50" ht="63" hidden="1" x14ac:dyDescent="0.25">
      <c r="A205" s="115">
        <v>204</v>
      </c>
      <c r="B205" s="64" t="s">
        <v>1556</v>
      </c>
      <c r="C205" s="64" t="s">
        <v>966</v>
      </c>
      <c r="D205" s="64" t="s">
        <v>1560</v>
      </c>
      <c r="E205" s="67">
        <v>520120</v>
      </c>
      <c r="F205" s="67">
        <v>5</v>
      </c>
      <c r="G205" s="67">
        <v>0</v>
      </c>
      <c r="H205" s="67">
        <v>3</v>
      </c>
      <c r="I205" s="67">
        <v>1</v>
      </c>
      <c r="J205" s="67">
        <v>0</v>
      </c>
      <c r="K205" s="79">
        <v>5</v>
      </c>
      <c r="L205" s="67">
        <v>0</v>
      </c>
      <c r="M205" s="67">
        <v>1</v>
      </c>
      <c r="N205" s="67">
        <v>9</v>
      </c>
      <c r="O205" s="67">
        <v>10</v>
      </c>
      <c r="P205" s="67">
        <v>0</v>
      </c>
      <c r="Q205" s="67">
        <v>0</v>
      </c>
      <c r="R205" s="67">
        <v>2</v>
      </c>
      <c r="S205" s="67">
        <v>3</v>
      </c>
      <c r="T205" s="67">
        <v>0</v>
      </c>
      <c r="U205" s="67">
        <v>0</v>
      </c>
      <c r="V205" s="67">
        <v>364080</v>
      </c>
      <c r="W205" s="71">
        <f t="shared" si="85"/>
        <v>39</v>
      </c>
      <c r="X205">
        <f t="shared" si="88"/>
        <v>0</v>
      </c>
      <c r="Y205">
        <f t="shared" si="89"/>
        <v>0</v>
      </c>
      <c r="Z205">
        <f t="shared" si="90"/>
        <v>0</v>
      </c>
      <c r="AA205">
        <f t="shared" si="91"/>
        <v>0</v>
      </c>
      <c r="AB205">
        <f t="shared" si="92"/>
        <v>0</v>
      </c>
      <c r="AC205">
        <f t="shared" si="93"/>
        <v>0</v>
      </c>
      <c r="AD205">
        <f t="shared" si="94"/>
        <v>0</v>
      </c>
      <c r="AE205">
        <f t="shared" si="95"/>
        <v>0</v>
      </c>
      <c r="AF205">
        <f t="shared" si="96"/>
        <v>0</v>
      </c>
      <c r="AG205">
        <f t="shared" si="97"/>
        <v>0</v>
      </c>
      <c r="AH205">
        <f t="shared" si="98"/>
        <v>0</v>
      </c>
      <c r="AI205">
        <f t="shared" si="99"/>
        <v>0</v>
      </c>
      <c r="AJ205">
        <f t="shared" si="100"/>
        <v>0</v>
      </c>
      <c r="AK205">
        <f t="shared" si="101"/>
        <v>0</v>
      </c>
      <c r="AL205">
        <f t="shared" si="102"/>
        <v>1</v>
      </c>
      <c r="AM205">
        <f t="shared" si="103"/>
        <v>0</v>
      </c>
      <c r="AN205">
        <f t="shared" si="104"/>
        <v>0</v>
      </c>
      <c r="AO205">
        <f t="shared" si="105"/>
        <v>0</v>
      </c>
      <c r="AP205">
        <f t="shared" si="86"/>
        <v>0</v>
      </c>
      <c r="AQ205">
        <f t="shared" si="106"/>
        <v>0</v>
      </c>
      <c r="AR205">
        <f t="shared" si="107"/>
        <v>0</v>
      </c>
      <c r="AS205">
        <f t="shared" si="108"/>
        <v>0</v>
      </c>
      <c r="AT205">
        <f t="shared" si="109"/>
        <v>0</v>
      </c>
      <c r="AU205">
        <f t="shared" si="87"/>
        <v>0</v>
      </c>
      <c r="AV205">
        <f t="shared" si="110"/>
        <v>0</v>
      </c>
      <c r="AW205">
        <f t="shared" si="111"/>
        <v>0</v>
      </c>
      <c r="AX205">
        <f t="shared" si="112"/>
        <v>0</v>
      </c>
    </row>
    <row r="206" spans="1:50" ht="63" hidden="1" x14ac:dyDescent="0.25">
      <c r="A206" s="115">
        <v>205</v>
      </c>
      <c r="B206" s="64" t="s">
        <v>1556</v>
      </c>
      <c r="C206" s="64" t="s">
        <v>966</v>
      </c>
      <c r="D206" s="64" t="s">
        <v>1564</v>
      </c>
      <c r="E206" s="67">
        <v>1971740</v>
      </c>
      <c r="F206" s="67">
        <v>5</v>
      </c>
      <c r="G206" s="67">
        <v>11</v>
      </c>
      <c r="H206" s="67">
        <v>3</v>
      </c>
      <c r="I206" s="67">
        <v>4</v>
      </c>
      <c r="J206" s="67">
        <v>0</v>
      </c>
      <c r="K206" s="79">
        <v>5</v>
      </c>
      <c r="L206" s="67">
        <v>0</v>
      </c>
      <c r="M206" s="67">
        <v>2</v>
      </c>
      <c r="N206" s="67">
        <v>1</v>
      </c>
      <c r="O206" s="67">
        <v>0</v>
      </c>
      <c r="P206" s="67">
        <v>0</v>
      </c>
      <c r="Q206" s="67">
        <v>0</v>
      </c>
      <c r="R206" s="67">
        <v>2</v>
      </c>
      <c r="S206" s="67">
        <v>3</v>
      </c>
      <c r="T206" s="67">
        <v>3</v>
      </c>
      <c r="U206" s="67">
        <v>0</v>
      </c>
      <c r="V206" s="67">
        <v>1577392</v>
      </c>
      <c r="W206" s="71">
        <f t="shared" si="85"/>
        <v>39</v>
      </c>
      <c r="X206">
        <f t="shared" si="88"/>
        <v>0</v>
      </c>
      <c r="Y206">
        <f t="shared" si="89"/>
        <v>0</v>
      </c>
      <c r="Z206">
        <f t="shared" si="90"/>
        <v>0</v>
      </c>
      <c r="AA206">
        <f t="shared" si="91"/>
        <v>0</v>
      </c>
      <c r="AB206">
        <f t="shared" si="92"/>
        <v>0</v>
      </c>
      <c r="AC206">
        <f t="shared" si="93"/>
        <v>0</v>
      </c>
      <c r="AD206">
        <f t="shared" si="94"/>
        <v>0</v>
      </c>
      <c r="AE206">
        <f t="shared" si="95"/>
        <v>0</v>
      </c>
      <c r="AF206">
        <f t="shared" si="96"/>
        <v>0</v>
      </c>
      <c r="AG206">
        <f t="shared" si="97"/>
        <v>0</v>
      </c>
      <c r="AH206">
        <f t="shared" si="98"/>
        <v>0</v>
      </c>
      <c r="AI206">
        <f t="shared" si="99"/>
        <v>0</v>
      </c>
      <c r="AJ206">
        <f t="shared" si="100"/>
        <v>0</v>
      </c>
      <c r="AK206">
        <f t="shared" si="101"/>
        <v>0</v>
      </c>
      <c r="AL206">
        <f t="shared" si="102"/>
        <v>1</v>
      </c>
      <c r="AM206">
        <f t="shared" si="103"/>
        <v>0</v>
      </c>
      <c r="AN206">
        <f t="shared" si="104"/>
        <v>0</v>
      </c>
      <c r="AO206">
        <f t="shared" si="105"/>
        <v>0</v>
      </c>
      <c r="AP206">
        <f t="shared" si="86"/>
        <v>0</v>
      </c>
      <c r="AQ206">
        <f t="shared" si="106"/>
        <v>0</v>
      </c>
      <c r="AR206">
        <f t="shared" si="107"/>
        <v>0</v>
      </c>
      <c r="AS206">
        <f t="shared" si="108"/>
        <v>0</v>
      </c>
      <c r="AT206">
        <f t="shared" si="109"/>
        <v>0</v>
      </c>
      <c r="AU206">
        <f t="shared" si="87"/>
        <v>0</v>
      </c>
      <c r="AV206">
        <f t="shared" si="110"/>
        <v>0</v>
      </c>
      <c r="AW206">
        <f t="shared" si="111"/>
        <v>0</v>
      </c>
      <c r="AX206">
        <f t="shared" si="112"/>
        <v>0</v>
      </c>
    </row>
    <row r="207" spans="1:50" ht="78.75" hidden="1" x14ac:dyDescent="0.25">
      <c r="A207" s="115">
        <v>206</v>
      </c>
      <c r="B207" s="64" t="s">
        <v>1556</v>
      </c>
      <c r="C207" s="64" t="s">
        <v>1569</v>
      </c>
      <c r="D207" s="64" t="s">
        <v>1559</v>
      </c>
      <c r="E207" s="67">
        <v>1971740</v>
      </c>
      <c r="F207" s="67">
        <v>5</v>
      </c>
      <c r="G207" s="67">
        <v>11</v>
      </c>
      <c r="H207" s="67">
        <v>3</v>
      </c>
      <c r="I207" s="67">
        <v>5</v>
      </c>
      <c r="J207" s="67">
        <v>0</v>
      </c>
      <c r="K207" s="79">
        <v>1</v>
      </c>
      <c r="L207" s="67">
        <v>0</v>
      </c>
      <c r="M207" s="67">
        <v>5</v>
      </c>
      <c r="N207" s="67">
        <v>1</v>
      </c>
      <c r="O207" s="67">
        <v>0</v>
      </c>
      <c r="P207" s="67">
        <v>0</v>
      </c>
      <c r="Q207" s="67">
        <v>0</v>
      </c>
      <c r="R207" s="67">
        <v>2</v>
      </c>
      <c r="S207" s="67">
        <v>3</v>
      </c>
      <c r="T207" s="67">
        <v>3</v>
      </c>
      <c r="U207" s="67">
        <v>0</v>
      </c>
      <c r="V207" s="67">
        <v>1577392</v>
      </c>
      <c r="W207" s="71">
        <f t="shared" si="85"/>
        <v>39</v>
      </c>
      <c r="X207">
        <f t="shared" si="88"/>
        <v>0</v>
      </c>
      <c r="Y207">
        <f t="shared" si="89"/>
        <v>0</v>
      </c>
      <c r="Z207">
        <f t="shared" si="90"/>
        <v>0</v>
      </c>
      <c r="AA207">
        <f t="shared" si="91"/>
        <v>0</v>
      </c>
      <c r="AB207">
        <f t="shared" si="92"/>
        <v>0</v>
      </c>
      <c r="AC207">
        <f t="shared" si="93"/>
        <v>0</v>
      </c>
      <c r="AD207">
        <f t="shared" si="94"/>
        <v>0</v>
      </c>
      <c r="AE207">
        <f t="shared" si="95"/>
        <v>0</v>
      </c>
      <c r="AF207">
        <f t="shared" si="96"/>
        <v>0</v>
      </c>
      <c r="AG207">
        <f t="shared" si="97"/>
        <v>0</v>
      </c>
      <c r="AH207">
        <f t="shared" si="98"/>
        <v>0</v>
      </c>
      <c r="AI207">
        <f t="shared" si="99"/>
        <v>0</v>
      </c>
      <c r="AJ207">
        <f t="shared" si="100"/>
        <v>0</v>
      </c>
      <c r="AK207">
        <f t="shared" si="101"/>
        <v>0</v>
      </c>
      <c r="AL207">
        <f t="shared" si="102"/>
        <v>1</v>
      </c>
      <c r="AM207">
        <f t="shared" si="103"/>
        <v>0</v>
      </c>
      <c r="AN207">
        <f t="shared" si="104"/>
        <v>0</v>
      </c>
      <c r="AO207">
        <f t="shared" si="105"/>
        <v>0</v>
      </c>
      <c r="AP207">
        <f t="shared" si="86"/>
        <v>0</v>
      </c>
      <c r="AQ207">
        <f t="shared" si="106"/>
        <v>0</v>
      </c>
      <c r="AR207">
        <f t="shared" si="107"/>
        <v>0</v>
      </c>
      <c r="AS207">
        <f t="shared" si="108"/>
        <v>0</v>
      </c>
      <c r="AT207">
        <f t="shared" si="109"/>
        <v>0</v>
      </c>
      <c r="AU207">
        <f t="shared" si="87"/>
        <v>0</v>
      </c>
      <c r="AV207">
        <f t="shared" si="110"/>
        <v>0</v>
      </c>
      <c r="AW207">
        <f t="shared" si="111"/>
        <v>0</v>
      </c>
      <c r="AX207">
        <f t="shared" si="112"/>
        <v>0</v>
      </c>
    </row>
    <row r="208" spans="1:50" ht="47.25" hidden="1" x14ac:dyDescent="0.25">
      <c r="A208" s="115">
        <v>207</v>
      </c>
      <c r="B208" s="64" t="s">
        <v>1516</v>
      </c>
      <c r="C208" s="64" t="s">
        <v>1528</v>
      </c>
      <c r="D208" s="64" t="s">
        <v>1529</v>
      </c>
      <c r="E208" s="67">
        <v>2635549</v>
      </c>
      <c r="F208" s="67">
        <v>8</v>
      </c>
      <c r="G208" s="67">
        <v>3</v>
      </c>
      <c r="H208" s="67">
        <v>3</v>
      </c>
      <c r="I208" s="67">
        <v>4</v>
      </c>
      <c r="J208" s="67">
        <v>0</v>
      </c>
      <c r="K208" s="79">
        <v>5</v>
      </c>
      <c r="L208" s="67">
        <v>0</v>
      </c>
      <c r="M208" s="67">
        <v>1</v>
      </c>
      <c r="N208" s="67">
        <v>1</v>
      </c>
      <c r="O208" s="67">
        <v>3</v>
      </c>
      <c r="P208" s="67">
        <v>3</v>
      </c>
      <c r="Q208" s="67">
        <v>0</v>
      </c>
      <c r="R208" s="67">
        <v>2</v>
      </c>
      <c r="S208" s="67">
        <v>3</v>
      </c>
      <c r="T208" s="67">
        <v>3</v>
      </c>
      <c r="U208" s="67">
        <v>0</v>
      </c>
      <c r="V208" s="67">
        <v>1897598</v>
      </c>
      <c r="W208" s="71">
        <f t="shared" si="85"/>
        <v>39</v>
      </c>
      <c r="X208">
        <f t="shared" si="88"/>
        <v>0</v>
      </c>
      <c r="Y208">
        <f t="shared" si="89"/>
        <v>0</v>
      </c>
      <c r="Z208">
        <f t="shared" si="90"/>
        <v>0</v>
      </c>
      <c r="AA208">
        <f t="shared" si="91"/>
        <v>0</v>
      </c>
      <c r="AB208">
        <f t="shared" si="92"/>
        <v>0</v>
      </c>
      <c r="AC208">
        <f t="shared" si="93"/>
        <v>0</v>
      </c>
      <c r="AD208">
        <f t="shared" si="94"/>
        <v>0</v>
      </c>
      <c r="AE208">
        <f t="shared" si="95"/>
        <v>0</v>
      </c>
      <c r="AF208">
        <f t="shared" si="96"/>
        <v>0</v>
      </c>
      <c r="AG208">
        <f t="shared" si="97"/>
        <v>0</v>
      </c>
      <c r="AH208">
        <f t="shared" si="98"/>
        <v>0</v>
      </c>
      <c r="AI208">
        <f t="shared" si="99"/>
        <v>0</v>
      </c>
      <c r="AJ208">
        <f t="shared" si="100"/>
        <v>0</v>
      </c>
      <c r="AK208">
        <f t="shared" si="101"/>
        <v>0</v>
      </c>
      <c r="AL208">
        <f t="shared" si="102"/>
        <v>1</v>
      </c>
      <c r="AM208">
        <f t="shared" si="103"/>
        <v>0</v>
      </c>
      <c r="AN208">
        <f t="shared" si="104"/>
        <v>0</v>
      </c>
      <c r="AO208">
        <f t="shared" si="105"/>
        <v>0</v>
      </c>
      <c r="AP208">
        <f t="shared" si="86"/>
        <v>0</v>
      </c>
      <c r="AQ208">
        <f t="shared" si="106"/>
        <v>0</v>
      </c>
      <c r="AR208">
        <f t="shared" si="107"/>
        <v>0</v>
      </c>
      <c r="AS208">
        <f t="shared" si="108"/>
        <v>0</v>
      </c>
      <c r="AT208">
        <f t="shared" si="109"/>
        <v>0</v>
      </c>
      <c r="AU208">
        <f t="shared" si="87"/>
        <v>0</v>
      </c>
      <c r="AV208">
        <f t="shared" si="110"/>
        <v>0</v>
      </c>
      <c r="AW208">
        <f t="shared" si="111"/>
        <v>0</v>
      </c>
      <c r="AX208">
        <f t="shared" si="112"/>
        <v>0</v>
      </c>
    </row>
    <row r="209" spans="1:50" ht="63" hidden="1" x14ac:dyDescent="0.25">
      <c r="A209" s="115">
        <v>208</v>
      </c>
      <c r="B209" s="59" t="s">
        <v>133</v>
      </c>
      <c r="C209" s="59" t="s">
        <v>151</v>
      </c>
      <c r="D209" s="59" t="s">
        <v>152</v>
      </c>
      <c r="E209" s="66">
        <v>80800</v>
      </c>
      <c r="F209" s="67">
        <v>0</v>
      </c>
      <c r="G209" s="72">
        <v>0</v>
      </c>
      <c r="H209" s="72">
        <v>5</v>
      </c>
      <c r="I209" s="72">
        <v>1</v>
      </c>
      <c r="J209" s="72">
        <v>0</v>
      </c>
      <c r="K209" s="72">
        <v>5</v>
      </c>
      <c r="L209" s="72">
        <v>0</v>
      </c>
      <c r="M209" s="72">
        <v>1</v>
      </c>
      <c r="N209" s="72">
        <v>10</v>
      </c>
      <c r="O209" s="67">
        <v>5</v>
      </c>
      <c r="P209" s="67">
        <v>6</v>
      </c>
      <c r="Q209" s="72">
        <v>0</v>
      </c>
      <c r="R209" s="72">
        <v>2</v>
      </c>
      <c r="S209" s="72">
        <v>3</v>
      </c>
      <c r="T209" s="72">
        <v>0</v>
      </c>
      <c r="U209" s="72">
        <v>0</v>
      </c>
      <c r="V209" s="66">
        <v>56000</v>
      </c>
      <c r="W209" s="71">
        <f t="shared" si="85"/>
        <v>38</v>
      </c>
      <c r="X209">
        <f t="shared" si="88"/>
        <v>0</v>
      </c>
      <c r="Y209">
        <f t="shared" si="89"/>
        <v>0</v>
      </c>
      <c r="Z209">
        <f t="shared" si="90"/>
        <v>0</v>
      </c>
      <c r="AA209">
        <f t="shared" si="91"/>
        <v>0</v>
      </c>
      <c r="AB209">
        <f t="shared" si="92"/>
        <v>0</v>
      </c>
      <c r="AC209">
        <f t="shared" si="93"/>
        <v>0</v>
      </c>
      <c r="AD209">
        <f t="shared" si="94"/>
        <v>0</v>
      </c>
      <c r="AE209">
        <f t="shared" si="95"/>
        <v>0</v>
      </c>
      <c r="AF209">
        <f t="shared" si="96"/>
        <v>0</v>
      </c>
      <c r="AG209">
        <f t="shared" si="97"/>
        <v>0</v>
      </c>
      <c r="AH209">
        <f t="shared" si="98"/>
        <v>0</v>
      </c>
      <c r="AI209">
        <f t="shared" si="99"/>
        <v>0</v>
      </c>
      <c r="AJ209">
        <f t="shared" si="100"/>
        <v>1</v>
      </c>
      <c r="AK209">
        <f t="shared" si="101"/>
        <v>0</v>
      </c>
      <c r="AL209">
        <f t="shared" si="102"/>
        <v>0</v>
      </c>
      <c r="AM209">
        <f t="shared" si="103"/>
        <v>0</v>
      </c>
      <c r="AN209">
        <f t="shared" si="104"/>
        <v>0</v>
      </c>
      <c r="AO209">
        <f t="shared" si="105"/>
        <v>0</v>
      </c>
      <c r="AP209">
        <f t="shared" si="86"/>
        <v>0</v>
      </c>
      <c r="AQ209">
        <f t="shared" si="106"/>
        <v>0</v>
      </c>
      <c r="AR209">
        <f t="shared" si="107"/>
        <v>0</v>
      </c>
      <c r="AS209">
        <f t="shared" si="108"/>
        <v>0</v>
      </c>
      <c r="AT209">
        <f t="shared" si="109"/>
        <v>0</v>
      </c>
      <c r="AU209">
        <f t="shared" si="87"/>
        <v>0</v>
      </c>
      <c r="AV209">
        <f t="shared" si="110"/>
        <v>0</v>
      </c>
      <c r="AW209">
        <f t="shared" si="111"/>
        <v>0</v>
      </c>
      <c r="AX209">
        <f t="shared" si="112"/>
        <v>0</v>
      </c>
    </row>
    <row r="210" spans="1:50" ht="78.75" hidden="1" x14ac:dyDescent="0.25">
      <c r="A210" s="115">
        <v>209</v>
      </c>
      <c r="B210" s="61" t="s">
        <v>312</v>
      </c>
      <c r="C210" s="61" t="s">
        <v>486</v>
      </c>
      <c r="D210" s="61" t="s">
        <v>487</v>
      </c>
      <c r="E210" s="66">
        <v>339158</v>
      </c>
      <c r="F210" s="67">
        <v>5</v>
      </c>
      <c r="G210" s="67">
        <v>0</v>
      </c>
      <c r="H210" s="67">
        <v>5</v>
      </c>
      <c r="I210" s="67">
        <v>1</v>
      </c>
      <c r="J210" s="67">
        <v>3</v>
      </c>
      <c r="K210" s="67">
        <v>3</v>
      </c>
      <c r="L210" s="67">
        <v>0</v>
      </c>
      <c r="M210" s="67">
        <v>2</v>
      </c>
      <c r="N210" s="67">
        <v>2</v>
      </c>
      <c r="O210" s="67">
        <v>5</v>
      </c>
      <c r="P210" s="67">
        <v>5</v>
      </c>
      <c r="Q210" s="67">
        <v>2</v>
      </c>
      <c r="R210" s="67">
        <v>2</v>
      </c>
      <c r="S210" s="67">
        <v>3</v>
      </c>
      <c r="T210" s="67">
        <v>0</v>
      </c>
      <c r="U210" s="67">
        <v>0</v>
      </c>
      <c r="V210" s="66">
        <v>238049</v>
      </c>
      <c r="W210" s="71">
        <f t="shared" si="85"/>
        <v>38</v>
      </c>
      <c r="X210">
        <f t="shared" si="88"/>
        <v>0</v>
      </c>
      <c r="Y210">
        <f t="shared" si="89"/>
        <v>0</v>
      </c>
      <c r="Z210">
        <f t="shared" si="90"/>
        <v>0</v>
      </c>
      <c r="AA210">
        <f t="shared" si="91"/>
        <v>0</v>
      </c>
      <c r="AB210">
        <f t="shared" si="92"/>
        <v>0</v>
      </c>
      <c r="AC210">
        <f t="shared" si="93"/>
        <v>0</v>
      </c>
      <c r="AD210">
        <f t="shared" si="94"/>
        <v>0</v>
      </c>
      <c r="AE210">
        <f t="shared" si="95"/>
        <v>0</v>
      </c>
      <c r="AF210">
        <f t="shared" si="96"/>
        <v>0</v>
      </c>
      <c r="AG210">
        <f t="shared" si="97"/>
        <v>0</v>
      </c>
      <c r="AH210">
        <f t="shared" si="98"/>
        <v>0</v>
      </c>
      <c r="AI210">
        <f t="shared" si="99"/>
        <v>0</v>
      </c>
      <c r="AJ210">
        <f t="shared" si="100"/>
        <v>0</v>
      </c>
      <c r="AK210">
        <f t="shared" si="101"/>
        <v>0</v>
      </c>
      <c r="AL210">
        <f t="shared" si="102"/>
        <v>0</v>
      </c>
      <c r="AM210">
        <f t="shared" si="103"/>
        <v>0</v>
      </c>
      <c r="AN210">
        <f t="shared" si="104"/>
        <v>0</v>
      </c>
      <c r="AO210">
        <f t="shared" si="105"/>
        <v>0</v>
      </c>
      <c r="AP210">
        <f t="shared" si="86"/>
        <v>0</v>
      </c>
      <c r="AQ210">
        <f t="shared" si="106"/>
        <v>0</v>
      </c>
      <c r="AR210">
        <f t="shared" si="107"/>
        <v>0</v>
      </c>
      <c r="AS210">
        <f t="shared" si="108"/>
        <v>0</v>
      </c>
      <c r="AT210">
        <f t="shared" si="109"/>
        <v>0</v>
      </c>
      <c r="AU210">
        <f t="shared" si="87"/>
        <v>1</v>
      </c>
      <c r="AV210">
        <f t="shared" si="110"/>
        <v>0</v>
      </c>
      <c r="AW210">
        <f t="shared" si="111"/>
        <v>0</v>
      </c>
      <c r="AX210">
        <f t="shared" si="112"/>
        <v>0</v>
      </c>
    </row>
    <row r="211" spans="1:50" ht="110.25" hidden="1" x14ac:dyDescent="0.25">
      <c r="A211" s="115">
        <v>210</v>
      </c>
      <c r="B211" s="64" t="s">
        <v>1413</v>
      </c>
      <c r="C211" s="64" t="s">
        <v>524</v>
      </c>
      <c r="D211" s="64" t="s">
        <v>1414</v>
      </c>
      <c r="E211" s="65">
        <v>208840</v>
      </c>
      <c r="F211" s="64">
        <v>10</v>
      </c>
      <c r="G211" s="64">
        <v>0</v>
      </c>
      <c r="H211" s="64">
        <v>3</v>
      </c>
      <c r="I211" s="64">
        <v>1</v>
      </c>
      <c r="J211" s="64">
        <v>0</v>
      </c>
      <c r="K211" s="64">
        <v>2</v>
      </c>
      <c r="L211" s="64">
        <v>0</v>
      </c>
      <c r="M211" s="64">
        <v>1</v>
      </c>
      <c r="N211" s="64">
        <v>10</v>
      </c>
      <c r="O211" s="64">
        <v>3</v>
      </c>
      <c r="P211" s="64">
        <v>3</v>
      </c>
      <c r="Q211" s="64">
        <v>0</v>
      </c>
      <c r="R211" s="64">
        <v>2</v>
      </c>
      <c r="S211" s="64">
        <v>3</v>
      </c>
      <c r="T211" s="64">
        <v>0</v>
      </c>
      <c r="U211" s="64">
        <v>0</v>
      </c>
      <c r="V211" s="65">
        <v>131614</v>
      </c>
      <c r="W211" s="71">
        <f t="shared" si="85"/>
        <v>38</v>
      </c>
      <c r="X211">
        <f t="shared" si="88"/>
        <v>0</v>
      </c>
      <c r="Y211">
        <f t="shared" si="89"/>
        <v>0</v>
      </c>
      <c r="Z211">
        <f t="shared" si="90"/>
        <v>0</v>
      </c>
      <c r="AA211">
        <f t="shared" si="91"/>
        <v>0</v>
      </c>
      <c r="AB211">
        <f t="shared" si="92"/>
        <v>1</v>
      </c>
      <c r="AC211">
        <f t="shared" si="93"/>
        <v>0</v>
      </c>
      <c r="AD211">
        <f t="shared" si="94"/>
        <v>0</v>
      </c>
      <c r="AE211">
        <f t="shared" si="95"/>
        <v>0</v>
      </c>
      <c r="AF211">
        <f t="shared" si="96"/>
        <v>0</v>
      </c>
      <c r="AG211">
        <f t="shared" si="97"/>
        <v>0</v>
      </c>
      <c r="AH211">
        <f t="shared" si="98"/>
        <v>0</v>
      </c>
      <c r="AI211">
        <f t="shared" si="99"/>
        <v>0</v>
      </c>
      <c r="AJ211">
        <f t="shared" si="100"/>
        <v>0</v>
      </c>
      <c r="AK211">
        <f t="shared" si="101"/>
        <v>0</v>
      </c>
      <c r="AL211">
        <f t="shared" si="102"/>
        <v>0</v>
      </c>
      <c r="AM211">
        <f t="shared" si="103"/>
        <v>0</v>
      </c>
      <c r="AN211">
        <f t="shared" si="104"/>
        <v>0</v>
      </c>
      <c r="AO211">
        <f t="shared" si="105"/>
        <v>0</v>
      </c>
      <c r="AP211">
        <f t="shared" si="86"/>
        <v>0</v>
      </c>
      <c r="AQ211">
        <f t="shared" si="106"/>
        <v>0</v>
      </c>
      <c r="AR211">
        <f t="shared" si="107"/>
        <v>0</v>
      </c>
      <c r="AS211">
        <f t="shared" si="108"/>
        <v>0</v>
      </c>
      <c r="AT211">
        <f t="shared" si="109"/>
        <v>0</v>
      </c>
      <c r="AU211">
        <f t="shared" si="87"/>
        <v>0</v>
      </c>
      <c r="AV211">
        <f t="shared" si="110"/>
        <v>0</v>
      </c>
      <c r="AW211">
        <f t="shared" si="111"/>
        <v>0</v>
      </c>
      <c r="AX211">
        <f t="shared" si="112"/>
        <v>0</v>
      </c>
    </row>
    <row r="212" spans="1:50" ht="94.5" hidden="1" x14ac:dyDescent="0.25">
      <c r="A212" s="115">
        <v>211</v>
      </c>
      <c r="B212" s="64" t="s">
        <v>1413</v>
      </c>
      <c r="C212" s="64" t="s">
        <v>23</v>
      </c>
      <c r="D212" s="64" t="s">
        <v>1417</v>
      </c>
      <c r="E212" s="66">
        <v>780326.45</v>
      </c>
      <c r="F212" s="67">
        <v>10</v>
      </c>
      <c r="G212" s="67">
        <v>0</v>
      </c>
      <c r="H212" s="67">
        <v>5</v>
      </c>
      <c r="I212" s="67">
        <v>1</v>
      </c>
      <c r="J212" s="67">
        <v>0</v>
      </c>
      <c r="K212" s="67">
        <v>5</v>
      </c>
      <c r="L212" s="67">
        <v>0</v>
      </c>
      <c r="M212" s="67">
        <v>1</v>
      </c>
      <c r="N212" s="67">
        <v>10</v>
      </c>
      <c r="O212" s="67">
        <v>0</v>
      </c>
      <c r="P212" s="67">
        <v>1</v>
      </c>
      <c r="Q212" s="67">
        <v>0</v>
      </c>
      <c r="R212" s="67">
        <v>2</v>
      </c>
      <c r="S212" s="67">
        <v>3</v>
      </c>
      <c r="T212" s="67">
        <v>0</v>
      </c>
      <c r="U212" s="67">
        <v>0</v>
      </c>
      <c r="V212" s="66">
        <v>506277.48</v>
      </c>
      <c r="W212" s="71">
        <f t="shared" si="85"/>
        <v>38</v>
      </c>
      <c r="X212">
        <f t="shared" si="88"/>
        <v>0</v>
      </c>
      <c r="Y212">
        <f t="shared" si="89"/>
        <v>0</v>
      </c>
      <c r="Z212">
        <f t="shared" si="90"/>
        <v>0</v>
      </c>
      <c r="AA212">
        <f t="shared" si="91"/>
        <v>0</v>
      </c>
      <c r="AB212">
        <f t="shared" si="92"/>
        <v>1</v>
      </c>
      <c r="AC212">
        <f t="shared" si="93"/>
        <v>0</v>
      </c>
      <c r="AD212">
        <f t="shared" si="94"/>
        <v>0</v>
      </c>
      <c r="AE212">
        <f t="shared" si="95"/>
        <v>0</v>
      </c>
      <c r="AF212">
        <f t="shared" si="96"/>
        <v>0</v>
      </c>
      <c r="AG212">
        <f t="shared" si="97"/>
        <v>0</v>
      </c>
      <c r="AH212">
        <f t="shared" si="98"/>
        <v>0</v>
      </c>
      <c r="AI212">
        <f t="shared" si="99"/>
        <v>0</v>
      </c>
      <c r="AJ212">
        <f t="shared" si="100"/>
        <v>0</v>
      </c>
      <c r="AK212">
        <f t="shared" si="101"/>
        <v>0</v>
      </c>
      <c r="AL212">
        <f t="shared" si="102"/>
        <v>0</v>
      </c>
      <c r="AM212">
        <f t="shared" si="103"/>
        <v>0</v>
      </c>
      <c r="AN212">
        <f t="shared" si="104"/>
        <v>0</v>
      </c>
      <c r="AO212">
        <f t="shared" si="105"/>
        <v>0</v>
      </c>
      <c r="AP212">
        <f t="shared" si="86"/>
        <v>0</v>
      </c>
      <c r="AQ212">
        <f t="shared" si="106"/>
        <v>0</v>
      </c>
      <c r="AR212">
        <f t="shared" si="107"/>
        <v>0</v>
      </c>
      <c r="AS212">
        <f t="shared" si="108"/>
        <v>0</v>
      </c>
      <c r="AT212">
        <f t="shared" si="109"/>
        <v>0</v>
      </c>
      <c r="AU212">
        <f t="shared" si="87"/>
        <v>0</v>
      </c>
      <c r="AV212">
        <f t="shared" si="110"/>
        <v>0</v>
      </c>
      <c r="AW212">
        <f t="shared" si="111"/>
        <v>0</v>
      </c>
      <c r="AX212">
        <f t="shared" si="112"/>
        <v>0</v>
      </c>
    </row>
    <row r="213" spans="1:50" ht="63" hidden="1" x14ac:dyDescent="0.25">
      <c r="A213" s="115">
        <v>212</v>
      </c>
      <c r="B213" s="64" t="s">
        <v>49</v>
      </c>
      <c r="C213" s="64" t="s">
        <v>444</v>
      </c>
      <c r="D213" s="64" t="s">
        <v>446</v>
      </c>
      <c r="E213" s="66">
        <v>60000</v>
      </c>
      <c r="F213" s="67">
        <v>0</v>
      </c>
      <c r="G213" s="67">
        <v>0</v>
      </c>
      <c r="H213" s="67">
        <v>3</v>
      </c>
      <c r="I213" s="67">
        <v>2</v>
      </c>
      <c r="J213" s="67">
        <v>0</v>
      </c>
      <c r="K213" s="67">
        <v>3</v>
      </c>
      <c r="L213" s="67">
        <v>0</v>
      </c>
      <c r="M213" s="67">
        <v>10</v>
      </c>
      <c r="N213" s="67">
        <v>2</v>
      </c>
      <c r="O213" s="67">
        <v>5</v>
      </c>
      <c r="P213" s="67">
        <v>5</v>
      </c>
      <c r="Q213" s="67">
        <v>0</v>
      </c>
      <c r="R213" s="67">
        <v>2</v>
      </c>
      <c r="S213" s="67">
        <v>3</v>
      </c>
      <c r="T213" s="67">
        <v>3</v>
      </c>
      <c r="U213" s="67">
        <v>0</v>
      </c>
      <c r="V213" s="66">
        <v>42000</v>
      </c>
      <c r="W213" s="71">
        <f t="shared" si="85"/>
        <v>38</v>
      </c>
      <c r="X213">
        <f t="shared" si="88"/>
        <v>0</v>
      </c>
      <c r="Y213">
        <f t="shared" si="89"/>
        <v>0</v>
      </c>
      <c r="Z213">
        <f t="shared" si="90"/>
        <v>0</v>
      </c>
      <c r="AA213">
        <f t="shared" si="91"/>
        <v>0</v>
      </c>
      <c r="AB213">
        <f t="shared" si="92"/>
        <v>0</v>
      </c>
      <c r="AC213">
        <f t="shared" si="93"/>
        <v>1</v>
      </c>
      <c r="AD213">
        <f t="shared" si="94"/>
        <v>0</v>
      </c>
      <c r="AE213">
        <f t="shared" si="95"/>
        <v>0</v>
      </c>
      <c r="AF213">
        <f t="shared" si="96"/>
        <v>0</v>
      </c>
      <c r="AG213">
        <f t="shared" si="97"/>
        <v>0</v>
      </c>
      <c r="AH213">
        <f t="shared" si="98"/>
        <v>0</v>
      </c>
      <c r="AI213">
        <f t="shared" si="99"/>
        <v>0</v>
      </c>
      <c r="AJ213">
        <f t="shared" si="100"/>
        <v>0</v>
      </c>
      <c r="AK213">
        <f t="shared" si="101"/>
        <v>0</v>
      </c>
      <c r="AL213">
        <f t="shared" si="102"/>
        <v>0</v>
      </c>
      <c r="AM213">
        <f t="shared" si="103"/>
        <v>0</v>
      </c>
      <c r="AN213">
        <f t="shared" si="104"/>
        <v>0</v>
      </c>
      <c r="AO213">
        <f t="shared" si="105"/>
        <v>0</v>
      </c>
      <c r="AP213">
        <f t="shared" si="86"/>
        <v>0</v>
      </c>
      <c r="AQ213">
        <f t="shared" si="106"/>
        <v>0</v>
      </c>
      <c r="AR213">
        <f t="shared" si="107"/>
        <v>0</v>
      </c>
      <c r="AS213">
        <f t="shared" si="108"/>
        <v>0</v>
      </c>
      <c r="AT213">
        <f t="shared" si="109"/>
        <v>0</v>
      </c>
      <c r="AU213">
        <f t="shared" si="87"/>
        <v>0</v>
      </c>
      <c r="AV213">
        <f t="shared" si="110"/>
        <v>0</v>
      </c>
      <c r="AW213">
        <f t="shared" si="111"/>
        <v>0</v>
      </c>
      <c r="AX213">
        <f t="shared" si="112"/>
        <v>0</v>
      </c>
    </row>
    <row r="214" spans="1:50" ht="63" hidden="1" x14ac:dyDescent="0.25">
      <c r="A214" s="115">
        <v>213</v>
      </c>
      <c r="B214" s="64" t="s">
        <v>305</v>
      </c>
      <c r="C214" s="64" t="s">
        <v>306</v>
      </c>
      <c r="D214" s="64" t="s">
        <v>309</v>
      </c>
      <c r="E214" s="66">
        <v>99000</v>
      </c>
      <c r="F214" s="67">
        <v>0</v>
      </c>
      <c r="G214" s="67">
        <v>0</v>
      </c>
      <c r="H214" s="67">
        <v>5</v>
      </c>
      <c r="I214" s="67">
        <v>1</v>
      </c>
      <c r="J214" s="67">
        <v>0</v>
      </c>
      <c r="K214" s="67">
        <v>3</v>
      </c>
      <c r="L214" s="67">
        <v>0</v>
      </c>
      <c r="M214" s="67">
        <v>6</v>
      </c>
      <c r="N214" s="67">
        <v>3</v>
      </c>
      <c r="O214" s="67">
        <v>10</v>
      </c>
      <c r="P214" s="67">
        <v>5</v>
      </c>
      <c r="Q214" s="67">
        <v>0</v>
      </c>
      <c r="R214" s="67">
        <v>2</v>
      </c>
      <c r="S214" s="67">
        <v>3</v>
      </c>
      <c r="T214" s="67">
        <v>0</v>
      </c>
      <c r="U214" s="67">
        <v>0</v>
      </c>
      <c r="V214" s="66">
        <v>64000</v>
      </c>
      <c r="W214" s="71">
        <f t="shared" si="85"/>
        <v>38</v>
      </c>
      <c r="X214">
        <f t="shared" si="88"/>
        <v>0</v>
      </c>
      <c r="Y214">
        <f t="shared" si="89"/>
        <v>0</v>
      </c>
      <c r="Z214">
        <f t="shared" si="90"/>
        <v>0</v>
      </c>
      <c r="AA214">
        <f t="shared" si="91"/>
        <v>0</v>
      </c>
      <c r="AB214">
        <f t="shared" si="92"/>
        <v>0</v>
      </c>
      <c r="AC214">
        <f t="shared" si="93"/>
        <v>0</v>
      </c>
      <c r="AD214">
        <f t="shared" si="94"/>
        <v>0</v>
      </c>
      <c r="AE214">
        <f t="shared" si="95"/>
        <v>0</v>
      </c>
      <c r="AF214">
        <f t="shared" si="96"/>
        <v>0</v>
      </c>
      <c r="AG214">
        <f t="shared" si="97"/>
        <v>0</v>
      </c>
      <c r="AH214">
        <f t="shared" si="98"/>
        <v>0</v>
      </c>
      <c r="AI214">
        <f t="shared" si="99"/>
        <v>1</v>
      </c>
      <c r="AJ214">
        <f t="shared" si="100"/>
        <v>0</v>
      </c>
      <c r="AK214">
        <f t="shared" si="101"/>
        <v>0</v>
      </c>
      <c r="AL214">
        <f t="shared" si="102"/>
        <v>0</v>
      </c>
      <c r="AM214">
        <f t="shared" si="103"/>
        <v>0</v>
      </c>
      <c r="AN214">
        <f t="shared" si="104"/>
        <v>0</v>
      </c>
      <c r="AO214">
        <f t="shared" si="105"/>
        <v>0</v>
      </c>
      <c r="AP214">
        <f t="shared" si="86"/>
        <v>0</v>
      </c>
      <c r="AQ214">
        <f t="shared" si="106"/>
        <v>0</v>
      </c>
      <c r="AR214">
        <f t="shared" si="107"/>
        <v>0</v>
      </c>
      <c r="AS214">
        <f t="shared" si="108"/>
        <v>0</v>
      </c>
      <c r="AT214">
        <f t="shared" si="109"/>
        <v>0</v>
      </c>
      <c r="AU214">
        <f t="shared" si="87"/>
        <v>0</v>
      </c>
      <c r="AV214">
        <f t="shared" si="110"/>
        <v>0</v>
      </c>
      <c r="AW214">
        <f t="shared" si="111"/>
        <v>0</v>
      </c>
      <c r="AX214">
        <f t="shared" si="112"/>
        <v>0</v>
      </c>
    </row>
    <row r="215" spans="1:50" ht="94.5" hidden="1" x14ac:dyDescent="0.25">
      <c r="A215" s="115">
        <v>214</v>
      </c>
      <c r="B215" s="62" t="s">
        <v>864</v>
      </c>
      <c r="C215" s="62" t="s">
        <v>868</v>
      </c>
      <c r="D215" s="62" t="s">
        <v>869</v>
      </c>
      <c r="E215" s="66">
        <v>1000000</v>
      </c>
      <c r="F215" s="67">
        <v>5</v>
      </c>
      <c r="G215" s="72">
        <v>0</v>
      </c>
      <c r="H215" s="72">
        <v>5</v>
      </c>
      <c r="I215" s="72">
        <v>1</v>
      </c>
      <c r="J215" s="72">
        <v>0</v>
      </c>
      <c r="K215" s="72">
        <v>1</v>
      </c>
      <c r="L215" s="72">
        <v>0</v>
      </c>
      <c r="M215" s="72">
        <v>1</v>
      </c>
      <c r="N215" s="72">
        <v>0</v>
      </c>
      <c r="O215" s="67">
        <v>10</v>
      </c>
      <c r="P215" s="67">
        <v>10</v>
      </c>
      <c r="Q215" s="72">
        <v>0</v>
      </c>
      <c r="R215" s="72">
        <v>2</v>
      </c>
      <c r="S215" s="72">
        <v>3</v>
      </c>
      <c r="T215" s="72">
        <v>0</v>
      </c>
      <c r="U215" s="67">
        <v>0</v>
      </c>
      <c r="V215" s="66">
        <v>500000</v>
      </c>
      <c r="W215" s="71">
        <f t="shared" si="85"/>
        <v>38</v>
      </c>
      <c r="X215">
        <f t="shared" si="88"/>
        <v>0</v>
      </c>
      <c r="Y215">
        <f t="shared" si="89"/>
        <v>0</v>
      </c>
      <c r="Z215">
        <f t="shared" si="90"/>
        <v>0</v>
      </c>
      <c r="AA215">
        <f t="shared" si="91"/>
        <v>0</v>
      </c>
      <c r="AB215">
        <f t="shared" si="92"/>
        <v>0</v>
      </c>
      <c r="AC215">
        <f t="shared" si="93"/>
        <v>0</v>
      </c>
      <c r="AD215">
        <f t="shared" si="94"/>
        <v>0</v>
      </c>
      <c r="AE215">
        <f t="shared" si="95"/>
        <v>0</v>
      </c>
      <c r="AF215">
        <f t="shared" si="96"/>
        <v>0</v>
      </c>
      <c r="AG215">
        <f t="shared" si="97"/>
        <v>0</v>
      </c>
      <c r="AH215">
        <f t="shared" si="98"/>
        <v>0</v>
      </c>
      <c r="AI215">
        <f t="shared" si="99"/>
        <v>0</v>
      </c>
      <c r="AJ215">
        <f t="shared" si="100"/>
        <v>0</v>
      </c>
      <c r="AK215">
        <f t="shared" si="101"/>
        <v>0</v>
      </c>
      <c r="AL215">
        <f t="shared" si="102"/>
        <v>1</v>
      </c>
      <c r="AM215">
        <f t="shared" si="103"/>
        <v>0</v>
      </c>
      <c r="AN215">
        <f t="shared" si="104"/>
        <v>0</v>
      </c>
      <c r="AO215">
        <f t="shared" si="105"/>
        <v>0</v>
      </c>
      <c r="AP215">
        <f t="shared" si="86"/>
        <v>0</v>
      </c>
      <c r="AQ215">
        <f t="shared" si="106"/>
        <v>0</v>
      </c>
      <c r="AR215">
        <f t="shared" si="107"/>
        <v>0</v>
      </c>
      <c r="AS215">
        <f t="shared" si="108"/>
        <v>0</v>
      </c>
      <c r="AT215">
        <f t="shared" si="109"/>
        <v>0</v>
      </c>
      <c r="AU215">
        <f t="shared" si="87"/>
        <v>0</v>
      </c>
      <c r="AV215">
        <f t="shared" si="110"/>
        <v>0</v>
      </c>
      <c r="AW215">
        <f t="shared" si="111"/>
        <v>0</v>
      </c>
      <c r="AX215">
        <f t="shared" si="112"/>
        <v>0</v>
      </c>
    </row>
    <row r="216" spans="1:50" ht="141.75" hidden="1" x14ac:dyDescent="0.25">
      <c r="A216" s="115">
        <v>215</v>
      </c>
      <c r="B216" s="62" t="s">
        <v>824</v>
      </c>
      <c r="C216" s="62" t="s">
        <v>829</v>
      </c>
      <c r="D216" s="62" t="s">
        <v>830</v>
      </c>
      <c r="E216" s="66">
        <v>1200000</v>
      </c>
      <c r="F216" s="67">
        <v>7</v>
      </c>
      <c r="G216" s="72">
        <v>3</v>
      </c>
      <c r="H216" s="72">
        <v>3</v>
      </c>
      <c r="I216" s="72">
        <v>1</v>
      </c>
      <c r="J216" s="72">
        <v>0</v>
      </c>
      <c r="K216" s="72">
        <v>1</v>
      </c>
      <c r="L216" s="72">
        <v>0</v>
      </c>
      <c r="M216" s="72">
        <v>1</v>
      </c>
      <c r="N216" s="72">
        <v>4</v>
      </c>
      <c r="O216" s="67">
        <v>0</v>
      </c>
      <c r="P216" s="67">
        <v>10</v>
      </c>
      <c r="Q216" s="72">
        <v>0</v>
      </c>
      <c r="R216" s="72">
        <v>2</v>
      </c>
      <c r="S216" s="72">
        <v>3</v>
      </c>
      <c r="T216" s="72">
        <v>3</v>
      </c>
      <c r="U216" s="67">
        <v>0</v>
      </c>
      <c r="V216" s="66">
        <v>600000</v>
      </c>
      <c r="W216" s="71">
        <f t="shared" si="85"/>
        <v>38</v>
      </c>
      <c r="X216">
        <f t="shared" si="88"/>
        <v>0</v>
      </c>
      <c r="Y216">
        <f t="shared" si="89"/>
        <v>0</v>
      </c>
      <c r="Z216">
        <f t="shared" si="90"/>
        <v>0</v>
      </c>
      <c r="AA216">
        <f t="shared" si="91"/>
        <v>0</v>
      </c>
      <c r="AB216">
        <f t="shared" si="92"/>
        <v>0</v>
      </c>
      <c r="AC216">
        <f t="shared" si="93"/>
        <v>0</v>
      </c>
      <c r="AD216">
        <f t="shared" si="94"/>
        <v>0</v>
      </c>
      <c r="AE216">
        <f t="shared" si="95"/>
        <v>0</v>
      </c>
      <c r="AF216">
        <f t="shared" si="96"/>
        <v>0</v>
      </c>
      <c r="AG216">
        <f t="shared" si="97"/>
        <v>0</v>
      </c>
      <c r="AH216">
        <f t="shared" si="98"/>
        <v>0</v>
      </c>
      <c r="AI216">
        <f t="shared" si="99"/>
        <v>0</v>
      </c>
      <c r="AJ216">
        <f t="shared" si="100"/>
        <v>0</v>
      </c>
      <c r="AK216">
        <f t="shared" si="101"/>
        <v>0</v>
      </c>
      <c r="AL216">
        <f t="shared" si="102"/>
        <v>1</v>
      </c>
      <c r="AM216">
        <f t="shared" si="103"/>
        <v>0</v>
      </c>
      <c r="AN216">
        <f t="shared" si="104"/>
        <v>0</v>
      </c>
      <c r="AO216">
        <f t="shared" si="105"/>
        <v>0</v>
      </c>
      <c r="AP216">
        <f t="shared" si="86"/>
        <v>0</v>
      </c>
      <c r="AQ216">
        <f t="shared" si="106"/>
        <v>0</v>
      </c>
      <c r="AR216">
        <f t="shared" si="107"/>
        <v>0</v>
      </c>
      <c r="AS216">
        <f t="shared" si="108"/>
        <v>0</v>
      </c>
      <c r="AT216">
        <f t="shared" si="109"/>
        <v>0</v>
      </c>
      <c r="AU216">
        <f t="shared" si="87"/>
        <v>0</v>
      </c>
      <c r="AV216">
        <f t="shared" si="110"/>
        <v>0</v>
      </c>
      <c r="AW216">
        <f t="shared" si="111"/>
        <v>0</v>
      </c>
      <c r="AX216">
        <f t="shared" si="112"/>
        <v>0</v>
      </c>
    </row>
    <row r="217" spans="1:50" ht="63" hidden="1" x14ac:dyDescent="0.25">
      <c r="A217" s="115">
        <v>216</v>
      </c>
      <c r="B217" s="64" t="s">
        <v>1176</v>
      </c>
      <c r="C217" s="64" t="s">
        <v>249</v>
      </c>
      <c r="D217" s="64" t="s">
        <v>1180</v>
      </c>
      <c r="E217" s="67">
        <v>304194</v>
      </c>
      <c r="F217" s="67">
        <v>2</v>
      </c>
      <c r="G217" s="67">
        <v>0</v>
      </c>
      <c r="H217" s="67">
        <v>5</v>
      </c>
      <c r="I217" s="67">
        <v>1</v>
      </c>
      <c r="J217" s="67">
        <v>0</v>
      </c>
      <c r="K217" s="67">
        <v>2</v>
      </c>
      <c r="L217" s="67">
        <v>1</v>
      </c>
      <c r="M217" s="67">
        <v>1</v>
      </c>
      <c r="N217" s="67">
        <v>4</v>
      </c>
      <c r="O217" s="67">
        <v>10</v>
      </c>
      <c r="P217" s="67">
        <v>7</v>
      </c>
      <c r="Q217" s="67">
        <v>0</v>
      </c>
      <c r="R217" s="67">
        <v>2</v>
      </c>
      <c r="S217" s="67">
        <v>3</v>
      </c>
      <c r="T217" s="67">
        <v>0</v>
      </c>
      <c r="U217" s="67">
        <v>0</v>
      </c>
      <c r="V217" s="67">
        <v>180000</v>
      </c>
      <c r="W217" s="71">
        <f t="shared" si="85"/>
        <v>38</v>
      </c>
      <c r="X217">
        <f t="shared" si="88"/>
        <v>0</v>
      </c>
      <c r="Y217">
        <f t="shared" si="89"/>
        <v>0</v>
      </c>
      <c r="Z217">
        <f t="shared" si="90"/>
        <v>0</v>
      </c>
      <c r="AA217">
        <f t="shared" si="91"/>
        <v>0</v>
      </c>
      <c r="AB217">
        <f t="shared" si="92"/>
        <v>0</v>
      </c>
      <c r="AC217">
        <f t="shared" si="93"/>
        <v>0</v>
      </c>
      <c r="AD217">
        <f t="shared" si="94"/>
        <v>0</v>
      </c>
      <c r="AE217">
        <f t="shared" si="95"/>
        <v>0</v>
      </c>
      <c r="AF217">
        <f t="shared" si="96"/>
        <v>0</v>
      </c>
      <c r="AG217">
        <f t="shared" si="97"/>
        <v>0</v>
      </c>
      <c r="AH217">
        <f t="shared" si="98"/>
        <v>0</v>
      </c>
      <c r="AI217">
        <f t="shared" si="99"/>
        <v>0</v>
      </c>
      <c r="AJ217">
        <f t="shared" si="100"/>
        <v>0</v>
      </c>
      <c r="AK217">
        <f t="shared" si="101"/>
        <v>0</v>
      </c>
      <c r="AL217">
        <f t="shared" si="102"/>
        <v>0</v>
      </c>
      <c r="AM217">
        <f t="shared" si="103"/>
        <v>0</v>
      </c>
      <c r="AN217">
        <f t="shared" si="104"/>
        <v>0</v>
      </c>
      <c r="AO217">
        <f t="shared" si="105"/>
        <v>0</v>
      </c>
      <c r="AP217">
        <f t="shared" si="86"/>
        <v>1</v>
      </c>
      <c r="AQ217">
        <f t="shared" si="106"/>
        <v>0</v>
      </c>
      <c r="AR217">
        <f t="shared" si="107"/>
        <v>0</v>
      </c>
      <c r="AS217">
        <f t="shared" si="108"/>
        <v>0</v>
      </c>
      <c r="AT217">
        <f t="shared" si="109"/>
        <v>0</v>
      </c>
      <c r="AU217">
        <f t="shared" si="87"/>
        <v>0</v>
      </c>
      <c r="AV217">
        <f t="shared" si="110"/>
        <v>0</v>
      </c>
      <c r="AW217">
        <f t="shared" si="111"/>
        <v>0</v>
      </c>
      <c r="AX217">
        <f t="shared" si="112"/>
        <v>0</v>
      </c>
    </row>
    <row r="218" spans="1:50" ht="63" hidden="1" x14ac:dyDescent="0.25">
      <c r="A218" s="115">
        <v>217</v>
      </c>
      <c r="B218" s="61" t="s">
        <v>310</v>
      </c>
      <c r="C218" s="61" t="s">
        <v>483</v>
      </c>
      <c r="D218" s="61" t="s">
        <v>484</v>
      </c>
      <c r="E218" s="66">
        <v>1011996.77</v>
      </c>
      <c r="F218" s="67">
        <v>3</v>
      </c>
      <c r="G218" s="67">
        <v>4</v>
      </c>
      <c r="H218" s="67">
        <v>1</v>
      </c>
      <c r="I218" s="67">
        <v>1</v>
      </c>
      <c r="J218" s="67">
        <v>0</v>
      </c>
      <c r="K218" s="67">
        <v>1</v>
      </c>
      <c r="L218" s="67">
        <v>0</v>
      </c>
      <c r="M218" s="67">
        <v>1</v>
      </c>
      <c r="N218" s="67">
        <v>10</v>
      </c>
      <c r="O218" s="67">
        <v>5</v>
      </c>
      <c r="P218" s="67">
        <v>5</v>
      </c>
      <c r="Q218" s="67">
        <v>2</v>
      </c>
      <c r="R218" s="67">
        <v>2</v>
      </c>
      <c r="S218" s="67">
        <v>2</v>
      </c>
      <c r="T218" s="67">
        <v>1</v>
      </c>
      <c r="U218" s="67">
        <v>0</v>
      </c>
      <c r="V218" s="66">
        <v>700281.73</v>
      </c>
      <c r="W218" s="71">
        <f t="shared" si="85"/>
        <v>38</v>
      </c>
      <c r="X218">
        <f t="shared" si="88"/>
        <v>0</v>
      </c>
      <c r="Y218">
        <f t="shared" si="89"/>
        <v>0</v>
      </c>
      <c r="Z218">
        <f t="shared" si="90"/>
        <v>0</v>
      </c>
      <c r="AA218">
        <f t="shared" si="91"/>
        <v>0</v>
      </c>
      <c r="AB218">
        <f t="shared" si="92"/>
        <v>0</v>
      </c>
      <c r="AC218">
        <f t="shared" si="93"/>
        <v>0</v>
      </c>
      <c r="AD218">
        <f t="shared" si="94"/>
        <v>0</v>
      </c>
      <c r="AE218">
        <f t="shared" si="95"/>
        <v>0</v>
      </c>
      <c r="AF218">
        <f t="shared" si="96"/>
        <v>0</v>
      </c>
      <c r="AG218">
        <f t="shared" si="97"/>
        <v>0</v>
      </c>
      <c r="AH218">
        <f t="shared" si="98"/>
        <v>0</v>
      </c>
      <c r="AI218">
        <f t="shared" si="99"/>
        <v>0</v>
      </c>
      <c r="AJ218">
        <f t="shared" si="100"/>
        <v>0</v>
      </c>
      <c r="AK218">
        <f t="shared" si="101"/>
        <v>0</v>
      </c>
      <c r="AL218">
        <f t="shared" si="102"/>
        <v>0</v>
      </c>
      <c r="AM218">
        <f t="shared" si="103"/>
        <v>0</v>
      </c>
      <c r="AN218">
        <f t="shared" si="104"/>
        <v>0</v>
      </c>
      <c r="AO218">
        <f t="shared" si="105"/>
        <v>0</v>
      </c>
      <c r="AP218">
        <f t="shared" si="86"/>
        <v>0</v>
      </c>
      <c r="AQ218">
        <f t="shared" si="106"/>
        <v>0</v>
      </c>
      <c r="AR218">
        <f t="shared" si="107"/>
        <v>0</v>
      </c>
      <c r="AS218">
        <f t="shared" si="108"/>
        <v>0</v>
      </c>
      <c r="AT218">
        <f t="shared" si="109"/>
        <v>0</v>
      </c>
      <c r="AU218">
        <f t="shared" si="87"/>
        <v>1</v>
      </c>
      <c r="AV218">
        <f t="shared" si="110"/>
        <v>0</v>
      </c>
      <c r="AW218">
        <f t="shared" si="111"/>
        <v>0</v>
      </c>
      <c r="AX218">
        <f t="shared" si="112"/>
        <v>0</v>
      </c>
    </row>
    <row r="219" spans="1:50" ht="78.75" hidden="1" x14ac:dyDescent="0.25">
      <c r="A219" s="115">
        <v>218</v>
      </c>
      <c r="B219" s="64" t="s">
        <v>1038</v>
      </c>
      <c r="C219" s="64" t="s">
        <v>973</v>
      </c>
      <c r="D219" s="64" t="s">
        <v>1042</v>
      </c>
      <c r="E219" s="66">
        <v>586647</v>
      </c>
      <c r="F219" s="67">
        <v>0</v>
      </c>
      <c r="G219" s="67">
        <v>0</v>
      </c>
      <c r="H219" s="67">
        <v>5</v>
      </c>
      <c r="I219" s="67">
        <v>1</v>
      </c>
      <c r="J219" s="67">
        <v>0</v>
      </c>
      <c r="K219" s="67">
        <v>5</v>
      </c>
      <c r="L219" s="67">
        <v>0</v>
      </c>
      <c r="M219" s="67">
        <v>1</v>
      </c>
      <c r="N219" s="67">
        <v>4</v>
      </c>
      <c r="O219" s="67">
        <v>10</v>
      </c>
      <c r="P219" s="67">
        <v>7</v>
      </c>
      <c r="Q219" s="67">
        <v>0</v>
      </c>
      <c r="R219" s="67">
        <v>2</v>
      </c>
      <c r="S219" s="67">
        <v>3</v>
      </c>
      <c r="T219" s="67">
        <v>0</v>
      </c>
      <c r="U219" s="67">
        <v>0</v>
      </c>
      <c r="V219" s="66">
        <v>351988</v>
      </c>
      <c r="W219" s="71">
        <f t="shared" si="85"/>
        <v>38</v>
      </c>
      <c r="X219">
        <f t="shared" si="88"/>
        <v>0</v>
      </c>
      <c r="Y219">
        <f t="shared" si="89"/>
        <v>0</v>
      </c>
      <c r="Z219">
        <f t="shared" si="90"/>
        <v>0</v>
      </c>
      <c r="AA219">
        <f t="shared" si="91"/>
        <v>0</v>
      </c>
      <c r="AB219">
        <f t="shared" si="92"/>
        <v>0</v>
      </c>
      <c r="AC219">
        <f t="shared" si="93"/>
        <v>0</v>
      </c>
      <c r="AD219">
        <f t="shared" si="94"/>
        <v>0</v>
      </c>
      <c r="AE219">
        <f t="shared" si="95"/>
        <v>0</v>
      </c>
      <c r="AF219">
        <f t="shared" si="96"/>
        <v>0</v>
      </c>
      <c r="AG219">
        <f t="shared" si="97"/>
        <v>0</v>
      </c>
      <c r="AH219">
        <f t="shared" si="98"/>
        <v>0</v>
      </c>
      <c r="AI219">
        <f t="shared" si="99"/>
        <v>0</v>
      </c>
      <c r="AJ219">
        <f t="shared" si="100"/>
        <v>0</v>
      </c>
      <c r="AK219">
        <f t="shared" si="101"/>
        <v>0</v>
      </c>
      <c r="AL219">
        <f t="shared" si="102"/>
        <v>0</v>
      </c>
      <c r="AM219">
        <f t="shared" si="103"/>
        <v>0</v>
      </c>
      <c r="AN219">
        <f t="shared" si="104"/>
        <v>0</v>
      </c>
      <c r="AO219">
        <f t="shared" si="105"/>
        <v>0</v>
      </c>
      <c r="AP219">
        <f t="shared" si="86"/>
        <v>0</v>
      </c>
      <c r="AQ219">
        <f t="shared" si="106"/>
        <v>0</v>
      </c>
      <c r="AR219">
        <f t="shared" si="107"/>
        <v>0</v>
      </c>
      <c r="AS219">
        <f t="shared" si="108"/>
        <v>0</v>
      </c>
      <c r="AT219">
        <f t="shared" si="109"/>
        <v>0</v>
      </c>
      <c r="AU219">
        <f t="shared" si="87"/>
        <v>0</v>
      </c>
      <c r="AV219">
        <f t="shared" si="110"/>
        <v>0</v>
      </c>
      <c r="AW219">
        <f t="shared" si="111"/>
        <v>1</v>
      </c>
      <c r="AX219">
        <f t="shared" si="112"/>
        <v>0</v>
      </c>
    </row>
    <row r="220" spans="1:50" ht="63" hidden="1" x14ac:dyDescent="0.25">
      <c r="A220" s="115">
        <v>219</v>
      </c>
      <c r="B220" s="64" t="s">
        <v>1159</v>
      </c>
      <c r="C220" s="64" t="s">
        <v>1166</v>
      </c>
      <c r="D220" s="64" t="s">
        <v>1167</v>
      </c>
      <c r="E220" s="67">
        <v>310000</v>
      </c>
      <c r="F220" s="67">
        <v>6</v>
      </c>
      <c r="G220" s="67">
        <v>3</v>
      </c>
      <c r="H220" s="67">
        <v>3</v>
      </c>
      <c r="I220" s="67">
        <v>1</v>
      </c>
      <c r="J220" s="67">
        <v>0</v>
      </c>
      <c r="K220" s="67">
        <v>1</v>
      </c>
      <c r="L220" s="67">
        <v>0</v>
      </c>
      <c r="M220" s="67">
        <v>1</v>
      </c>
      <c r="N220" s="67">
        <v>9</v>
      </c>
      <c r="O220" s="67">
        <v>3</v>
      </c>
      <c r="P220" s="67">
        <v>3</v>
      </c>
      <c r="Q220" s="67">
        <v>0</v>
      </c>
      <c r="R220" s="67">
        <v>2</v>
      </c>
      <c r="S220" s="67">
        <v>3</v>
      </c>
      <c r="T220" s="67">
        <v>3</v>
      </c>
      <c r="U220" s="67">
        <v>0</v>
      </c>
      <c r="V220" s="67">
        <v>24000</v>
      </c>
      <c r="W220" s="71">
        <f t="shared" si="85"/>
        <v>38</v>
      </c>
      <c r="X220">
        <f t="shared" si="88"/>
        <v>0</v>
      </c>
      <c r="Y220">
        <f t="shared" si="89"/>
        <v>0</v>
      </c>
      <c r="Z220">
        <f t="shared" si="90"/>
        <v>0</v>
      </c>
      <c r="AA220">
        <f t="shared" si="91"/>
        <v>0</v>
      </c>
      <c r="AB220">
        <f t="shared" si="92"/>
        <v>0</v>
      </c>
      <c r="AC220">
        <f t="shared" si="93"/>
        <v>0</v>
      </c>
      <c r="AD220">
        <f t="shared" si="94"/>
        <v>0</v>
      </c>
      <c r="AE220">
        <f t="shared" si="95"/>
        <v>0</v>
      </c>
      <c r="AF220">
        <f t="shared" si="96"/>
        <v>0</v>
      </c>
      <c r="AG220">
        <f t="shared" si="97"/>
        <v>0</v>
      </c>
      <c r="AH220">
        <f t="shared" si="98"/>
        <v>0</v>
      </c>
      <c r="AI220">
        <f t="shared" si="99"/>
        <v>0</v>
      </c>
      <c r="AJ220">
        <f t="shared" si="100"/>
        <v>0</v>
      </c>
      <c r="AK220">
        <f t="shared" si="101"/>
        <v>0</v>
      </c>
      <c r="AL220">
        <f t="shared" si="102"/>
        <v>0</v>
      </c>
      <c r="AM220">
        <f t="shared" si="103"/>
        <v>0</v>
      </c>
      <c r="AN220">
        <f t="shared" si="104"/>
        <v>0</v>
      </c>
      <c r="AO220">
        <f t="shared" si="105"/>
        <v>0</v>
      </c>
      <c r="AP220">
        <f t="shared" si="86"/>
        <v>0</v>
      </c>
      <c r="AQ220">
        <f t="shared" si="106"/>
        <v>0</v>
      </c>
      <c r="AR220">
        <f t="shared" si="107"/>
        <v>0</v>
      </c>
      <c r="AS220">
        <f t="shared" si="108"/>
        <v>1</v>
      </c>
      <c r="AT220">
        <f t="shared" si="109"/>
        <v>0</v>
      </c>
      <c r="AU220">
        <f t="shared" si="87"/>
        <v>0</v>
      </c>
      <c r="AV220">
        <f t="shared" si="110"/>
        <v>0</v>
      </c>
      <c r="AW220">
        <f t="shared" si="111"/>
        <v>0</v>
      </c>
      <c r="AX220">
        <f t="shared" si="112"/>
        <v>0</v>
      </c>
    </row>
    <row r="221" spans="1:50" ht="47.25" hidden="1" x14ac:dyDescent="0.25">
      <c r="A221" s="115">
        <v>220</v>
      </c>
      <c r="B221" s="61" t="s">
        <v>1061</v>
      </c>
      <c r="C221" s="61" t="s">
        <v>1062</v>
      </c>
      <c r="D221" s="61" t="s">
        <v>1063</v>
      </c>
      <c r="E221" s="66">
        <v>3000000</v>
      </c>
      <c r="F221" s="67">
        <v>0</v>
      </c>
      <c r="G221" s="67">
        <v>11</v>
      </c>
      <c r="H221" s="67">
        <v>1</v>
      </c>
      <c r="I221" s="67">
        <v>5</v>
      </c>
      <c r="J221" s="67">
        <v>0</v>
      </c>
      <c r="K221" s="67">
        <v>1</v>
      </c>
      <c r="L221" s="67">
        <v>0</v>
      </c>
      <c r="M221" s="67">
        <v>5</v>
      </c>
      <c r="N221" s="67">
        <v>0</v>
      </c>
      <c r="O221" s="67">
        <v>4</v>
      </c>
      <c r="P221" s="67">
        <v>3</v>
      </c>
      <c r="Q221" s="67">
        <v>0</v>
      </c>
      <c r="R221" s="67">
        <v>2</v>
      </c>
      <c r="S221" s="67">
        <v>3</v>
      </c>
      <c r="T221" s="67">
        <v>3</v>
      </c>
      <c r="U221" s="67">
        <v>0</v>
      </c>
      <c r="V221" s="66">
        <v>2190000</v>
      </c>
      <c r="W221" s="71">
        <f t="shared" si="85"/>
        <v>38</v>
      </c>
      <c r="X221">
        <f t="shared" si="88"/>
        <v>0</v>
      </c>
      <c r="Y221">
        <f t="shared" si="89"/>
        <v>0</v>
      </c>
      <c r="Z221">
        <f t="shared" si="90"/>
        <v>0</v>
      </c>
      <c r="AA221">
        <f t="shared" si="91"/>
        <v>0</v>
      </c>
      <c r="AB221">
        <f t="shared" si="92"/>
        <v>0</v>
      </c>
      <c r="AC221">
        <f t="shared" si="93"/>
        <v>0</v>
      </c>
      <c r="AD221">
        <f t="shared" si="94"/>
        <v>0</v>
      </c>
      <c r="AE221">
        <f t="shared" si="95"/>
        <v>0</v>
      </c>
      <c r="AF221">
        <f t="shared" si="96"/>
        <v>0</v>
      </c>
      <c r="AG221">
        <f t="shared" si="97"/>
        <v>0</v>
      </c>
      <c r="AH221">
        <f t="shared" si="98"/>
        <v>0</v>
      </c>
      <c r="AI221">
        <f t="shared" si="99"/>
        <v>0</v>
      </c>
      <c r="AJ221">
        <f t="shared" si="100"/>
        <v>0</v>
      </c>
      <c r="AK221">
        <f t="shared" si="101"/>
        <v>0</v>
      </c>
      <c r="AL221">
        <f t="shared" si="102"/>
        <v>0</v>
      </c>
      <c r="AM221">
        <f t="shared" si="103"/>
        <v>0</v>
      </c>
      <c r="AN221">
        <f t="shared" si="104"/>
        <v>0</v>
      </c>
      <c r="AO221">
        <f t="shared" si="105"/>
        <v>0</v>
      </c>
      <c r="AP221">
        <f t="shared" si="86"/>
        <v>0</v>
      </c>
      <c r="AQ221">
        <f t="shared" si="106"/>
        <v>1</v>
      </c>
      <c r="AR221">
        <f t="shared" si="107"/>
        <v>0</v>
      </c>
      <c r="AS221">
        <f t="shared" si="108"/>
        <v>0</v>
      </c>
      <c r="AT221">
        <f t="shared" si="109"/>
        <v>0</v>
      </c>
      <c r="AU221">
        <f t="shared" si="87"/>
        <v>0</v>
      </c>
      <c r="AV221">
        <f t="shared" si="110"/>
        <v>0</v>
      </c>
      <c r="AW221">
        <f t="shared" si="111"/>
        <v>0</v>
      </c>
      <c r="AX221">
        <f t="shared" si="112"/>
        <v>0</v>
      </c>
    </row>
    <row r="222" spans="1:50" ht="94.5" hidden="1" x14ac:dyDescent="0.25">
      <c r="A222" s="115">
        <v>221</v>
      </c>
      <c r="B222" s="64" t="s">
        <v>288</v>
      </c>
      <c r="C222" s="64" t="s">
        <v>289</v>
      </c>
      <c r="D222" s="64" t="s">
        <v>290</v>
      </c>
      <c r="E222" s="66">
        <v>173834</v>
      </c>
      <c r="F222" s="67">
        <v>0</v>
      </c>
      <c r="G222" s="67">
        <v>4</v>
      </c>
      <c r="H222" s="67">
        <v>5</v>
      </c>
      <c r="I222" s="67">
        <v>4</v>
      </c>
      <c r="J222" s="67">
        <v>0</v>
      </c>
      <c r="K222" s="67">
        <v>1</v>
      </c>
      <c r="L222" s="67">
        <v>0</v>
      </c>
      <c r="M222" s="67">
        <v>6</v>
      </c>
      <c r="N222" s="67">
        <v>7</v>
      </c>
      <c r="O222" s="67">
        <v>0</v>
      </c>
      <c r="P222" s="67">
        <v>5</v>
      </c>
      <c r="Q222" s="67">
        <v>0</v>
      </c>
      <c r="R222" s="67">
        <v>2</v>
      </c>
      <c r="S222" s="67">
        <v>3</v>
      </c>
      <c r="T222" s="67">
        <v>1</v>
      </c>
      <c r="U222" s="67">
        <v>0</v>
      </c>
      <c r="V222" s="66">
        <v>130375.5</v>
      </c>
      <c r="W222" s="71">
        <f t="shared" si="85"/>
        <v>38</v>
      </c>
      <c r="X222">
        <f t="shared" si="88"/>
        <v>0</v>
      </c>
      <c r="Y222">
        <f t="shared" si="89"/>
        <v>0</v>
      </c>
      <c r="Z222">
        <f t="shared" si="90"/>
        <v>0</v>
      </c>
      <c r="AA222">
        <f t="shared" si="91"/>
        <v>1</v>
      </c>
      <c r="AB222">
        <f t="shared" si="92"/>
        <v>0</v>
      </c>
      <c r="AC222">
        <f t="shared" si="93"/>
        <v>0</v>
      </c>
      <c r="AD222">
        <f t="shared" si="94"/>
        <v>0</v>
      </c>
      <c r="AE222">
        <f t="shared" si="95"/>
        <v>0</v>
      </c>
      <c r="AF222">
        <f t="shared" si="96"/>
        <v>0</v>
      </c>
      <c r="AG222">
        <f t="shared" si="97"/>
        <v>0</v>
      </c>
      <c r="AH222">
        <f t="shared" si="98"/>
        <v>0</v>
      </c>
      <c r="AI222">
        <f t="shared" si="99"/>
        <v>0</v>
      </c>
      <c r="AJ222">
        <f t="shared" si="100"/>
        <v>0</v>
      </c>
      <c r="AK222">
        <f t="shared" si="101"/>
        <v>0</v>
      </c>
      <c r="AL222">
        <f t="shared" si="102"/>
        <v>0</v>
      </c>
      <c r="AM222">
        <f t="shared" si="103"/>
        <v>0</v>
      </c>
      <c r="AN222">
        <f t="shared" si="104"/>
        <v>0</v>
      </c>
      <c r="AO222">
        <f t="shared" si="105"/>
        <v>0</v>
      </c>
      <c r="AP222">
        <f t="shared" si="86"/>
        <v>0</v>
      </c>
      <c r="AQ222">
        <f t="shared" si="106"/>
        <v>0</v>
      </c>
      <c r="AR222">
        <f t="shared" si="107"/>
        <v>0</v>
      </c>
      <c r="AS222">
        <f t="shared" si="108"/>
        <v>0</v>
      </c>
      <c r="AT222">
        <f t="shared" si="109"/>
        <v>0</v>
      </c>
      <c r="AU222">
        <f t="shared" si="87"/>
        <v>0</v>
      </c>
      <c r="AV222">
        <f t="shared" si="110"/>
        <v>0</v>
      </c>
      <c r="AW222">
        <f t="shared" si="111"/>
        <v>0</v>
      </c>
      <c r="AX222">
        <f t="shared" si="112"/>
        <v>0</v>
      </c>
    </row>
    <row r="223" spans="1:50" ht="63" hidden="1" x14ac:dyDescent="0.25">
      <c r="A223" s="115">
        <v>222</v>
      </c>
      <c r="B223" s="59" t="s">
        <v>255</v>
      </c>
      <c r="C223" s="59" t="s">
        <v>1368</v>
      </c>
      <c r="D223" s="59" t="s">
        <v>1363</v>
      </c>
      <c r="E223" s="66">
        <v>734480</v>
      </c>
      <c r="F223" s="67">
        <v>5</v>
      </c>
      <c r="G223" s="72">
        <v>6</v>
      </c>
      <c r="H223" s="72">
        <v>1</v>
      </c>
      <c r="I223" s="72">
        <v>5</v>
      </c>
      <c r="J223" s="72">
        <v>0</v>
      </c>
      <c r="K223" s="72">
        <v>2</v>
      </c>
      <c r="L223" s="72">
        <v>0</v>
      </c>
      <c r="M223" s="72">
        <v>10</v>
      </c>
      <c r="N223" s="72">
        <v>1</v>
      </c>
      <c r="O223" s="67">
        <v>0</v>
      </c>
      <c r="P223" s="67">
        <v>0</v>
      </c>
      <c r="Q223" s="72">
        <v>0</v>
      </c>
      <c r="R223" s="72">
        <v>2</v>
      </c>
      <c r="S223" s="72">
        <v>3</v>
      </c>
      <c r="T223" s="72">
        <v>3</v>
      </c>
      <c r="U223" s="72">
        <v>0</v>
      </c>
      <c r="V223" s="77">
        <v>587584</v>
      </c>
      <c r="W223" s="71">
        <f t="shared" si="85"/>
        <v>38</v>
      </c>
      <c r="X223">
        <f t="shared" si="88"/>
        <v>0</v>
      </c>
      <c r="Y223">
        <f t="shared" si="89"/>
        <v>0</v>
      </c>
      <c r="Z223">
        <f t="shared" si="90"/>
        <v>0</v>
      </c>
      <c r="AA223">
        <f t="shared" si="91"/>
        <v>0</v>
      </c>
      <c r="AB223">
        <f t="shared" si="92"/>
        <v>0</v>
      </c>
      <c r="AC223">
        <f t="shared" si="93"/>
        <v>0</v>
      </c>
      <c r="AD223">
        <f t="shared" si="94"/>
        <v>0</v>
      </c>
      <c r="AE223">
        <f t="shared" si="95"/>
        <v>0</v>
      </c>
      <c r="AF223">
        <f t="shared" si="96"/>
        <v>0</v>
      </c>
      <c r="AG223">
        <f t="shared" si="97"/>
        <v>0</v>
      </c>
      <c r="AH223">
        <f t="shared" si="98"/>
        <v>0</v>
      </c>
      <c r="AI223">
        <f t="shared" si="99"/>
        <v>0</v>
      </c>
      <c r="AJ223">
        <f t="shared" si="100"/>
        <v>0</v>
      </c>
      <c r="AK223">
        <f t="shared" si="101"/>
        <v>0</v>
      </c>
      <c r="AL223">
        <f t="shared" si="102"/>
        <v>1</v>
      </c>
      <c r="AM223">
        <f t="shared" si="103"/>
        <v>0</v>
      </c>
      <c r="AN223">
        <f t="shared" si="104"/>
        <v>0</v>
      </c>
      <c r="AO223">
        <f t="shared" si="105"/>
        <v>0</v>
      </c>
      <c r="AP223">
        <f t="shared" si="86"/>
        <v>0</v>
      </c>
      <c r="AQ223">
        <f t="shared" si="106"/>
        <v>0</v>
      </c>
      <c r="AR223">
        <f t="shared" si="107"/>
        <v>0</v>
      </c>
      <c r="AS223">
        <f t="shared" si="108"/>
        <v>0</v>
      </c>
      <c r="AT223">
        <f t="shared" si="109"/>
        <v>0</v>
      </c>
      <c r="AU223">
        <f t="shared" si="87"/>
        <v>0</v>
      </c>
      <c r="AV223">
        <f t="shared" si="110"/>
        <v>0</v>
      </c>
      <c r="AW223">
        <f t="shared" si="111"/>
        <v>0</v>
      </c>
      <c r="AX223">
        <f t="shared" si="112"/>
        <v>0</v>
      </c>
    </row>
    <row r="224" spans="1:50" ht="63" hidden="1" x14ac:dyDescent="0.25">
      <c r="A224" s="115">
        <v>223</v>
      </c>
      <c r="B224" s="64" t="s">
        <v>1137</v>
      </c>
      <c r="C224" s="64" t="s">
        <v>1659</v>
      </c>
      <c r="D224" s="64" t="s">
        <v>1660</v>
      </c>
      <c r="E224" s="64">
        <v>203864</v>
      </c>
      <c r="F224" s="64">
        <v>0</v>
      </c>
      <c r="G224" s="64">
        <v>11</v>
      </c>
      <c r="H224" s="64">
        <v>1</v>
      </c>
      <c r="I224" s="64">
        <v>3</v>
      </c>
      <c r="J224" s="64">
        <v>0</v>
      </c>
      <c r="K224" s="64">
        <v>1</v>
      </c>
      <c r="L224" s="64">
        <v>0</v>
      </c>
      <c r="M224" s="64">
        <v>7</v>
      </c>
      <c r="N224" s="64">
        <v>1</v>
      </c>
      <c r="O224" s="64">
        <v>3</v>
      </c>
      <c r="P224" s="64">
        <v>3</v>
      </c>
      <c r="Q224" s="64">
        <v>0</v>
      </c>
      <c r="R224" s="64">
        <v>2</v>
      </c>
      <c r="S224" s="64">
        <v>3</v>
      </c>
      <c r="T224" s="64">
        <v>3</v>
      </c>
      <c r="U224" s="64">
        <v>0</v>
      </c>
      <c r="V224" s="106">
        <v>100000</v>
      </c>
      <c r="W224" s="71">
        <f t="shared" si="85"/>
        <v>38</v>
      </c>
      <c r="X224">
        <f t="shared" si="88"/>
        <v>0</v>
      </c>
      <c r="Y224">
        <f t="shared" si="89"/>
        <v>0</v>
      </c>
      <c r="Z224">
        <f t="shared" si="90"/>
        <v>0</v>
      </c>
      <c r="AA224">
        <f t="shared" si="91"/>
        <v>0</v>
      </c>
      <c r="AB224">
        <f t="shared" si="92"/>
        <v>0</v>
      </c>
      <c r="AC224">
        <f t="shared" si="93"/>
        <v>0</v>
      </c>
      <c r="AD224">
        <f t="shared" si="94"/>
        <v>0</v>
      </c>
      <c r="AE224">
        <f t="shared" si="95"/>
        <v>0</v>
      </c>
      <c r="AF224">
        <f t="shared" si="96"/>
        <v>0</v>
      </c>
      <c r="AG224">
        <f t="shared" si="97"/>
        <v>0</v>
      </c>
      <c r="AH224">
        <f t="shared" si="98"/>
        <v>0</v>
      </c>
      <c r="AI224">
        <f t="shared" si="99"/>
        <v>0</v>
      </c>
      <c r="AJ224">
        <f t="shared" si="100"/>
        <v>0</v>
      </c>
      <c r="AK224">
        <f t="shared" si="101"/>
        <v>0</v>
      </c>
      <c r="AL224">
        <f t="shared" si="102"/>
        <v>0</v>
      </c>
      <c r="AM224">
        <f t="shared" si="103"/>
        <v>0</v>
      </c>
      <c r="AN224">
        <f t="shared" si="104"/>
        <v>0</v>
      </c>
      <c r="AO224">
        <f t="shared" si="105"/>
        <v>0</v>
      </c>
      <c r="AP224">
        <f t="shared" si="86"/>
        <v>0</v>
      </c>
      <c r="AQ224">
        <f t="shared" si="106"/>
        <v>0</v>
      </c>
      <c r="AR224">
        <f t="shared" si="107"/>
        <v>0</v>
      </c>
      <c r="AS224">
        <f t="shared" si="108"/>
        <v>0</v>
      </c>
      <c r="AT224">
        <f t="shared" si="109"/>
        <v>1</v>
      </c>
      <c r="AU224">
        <f t="shared" si="87"/>
        <v>0</v>
      </c>
      <c r="AV224">
        <f t="shared" si="110"/>
        <v>0</v>
      </c>
      <c r="AW224">
        <f t="shared" si="111"/>
        <v>0</v>
      </c>
      <c r="AX224">
        <f t="shared" si="112"/>
        <v>0</v>
      </c>
    </row>
    <row r="225" spans="1:50" ht="63" hidden="1" x14ac:dyDescent="0.25">
      <c r="A225" s="115">
        <v>224</v>
      </c>
      <c r="B225" s="64" t="s">
        <v>1137</v>
      </c>
      <c r="C225" s="64" t="s">
        <v>1663</v>
      </c>
      <c r="D225" s="64" t="s">
        <v>1664</v>
      </c>
      <c r="E225" s="64">
        <v>538462</v>
      </c>
      <c r="F225" s="64">
        <v>0</v>
      </c>
      <c r="G225" s="64">
        <v>11</v>
      </c>
      <c r="H225" s="64">
        <v>1</v>
      </c>
      <c r="I225" s="64">
        <v>4</v>
      </c>
      <c r="J225" s="64">
        <v>0</v>
      </c>
      <c r="K225" s="64">
        <v>1</v>
      </c>
      <c r="L225" s="64">
        <v>0</v>
      </c>
      <c r="M225" s="64">
        <v>7</v>
      </c>
      <c r="N225" s="64">
        <v>1</v>
      </c>
      <c r="O225" s="64">
        <v>0</v>
      </c>
      <c r="P225" s="64">
        <v>5</v>
      </c>
      <c r="Q225" s="64">
        <v>0</v>
      </c>
      <c r="R225" s="64">
        <v>2</v>
      </c>
      <c r="S225" s="64">
        <v>3</v>
      </c>
      <c r="T225" s="64">
        <v>3</v>
      </c>
      <c r="U225" s="64">
        <v>0</v>
      </c>
      <c r="V225" s="106">
        <v>300000</v>
      </c>
      <c r="W225" s="71">
        <f t="shared" si="85"/>
        <v>38</v>
      </c>
      <c r="X225">
        <f t="shared" si="88"/>
        <v>0</v>
      </c>
      <c r="Y225">
        <f t="shared" si="89"/>
        <v>0</v>
      </c>
      <c r="Z225">
        <f t="shared" si="90"/>
        <v>0</v>
      </c>
      <c r="AA225">
        <f t="shared" si="91"/>
        <v>0</v>
      </c>
      <c r="AB225">
        <f t="shared" si="92"/>
        <v>0</v>
      </c>
      <c r="AC225">
        <f t="shared" si="93"/>
        <v>0</v>
      </c>
      <c r="AD225">
        <f t="shared" si="94"/>
        <v>0</v>
      </c>
      <c r="AE225">
        <f t="shared" si="95"/>
        <v>0</v>
      </c>
      <c r="AF225">
        <f t="shared" si="96"/>
        <v>0</v>
      </c>
      <c r="AG225">
        <f t="shared" si="97"/>
        <v>0</v>
      </c>
      <c r="AH225">
        <f t="shared" si="98"/>
        <v>0</v>
      </c>
      <c r="AI225">
        <f t="shared" si="99"/>
        <v>0</v>
      </c>
      <c r="AJ225">
        <f t="shared" si="100"/>
        <v>0</v>
      </c>
      <c r="AK225">
        <f t="shared" si="101"/>
        <v>0</v>
      </c>
      <c r="AL225">
        <f t="shared" si="102"/>
        <v>0</v>
      </c>
      <c r="AM225">
        <f t="shared" si="103"/>
        <v>0</v>
      </c>
      <c r="AN225">
        <f t="shared" si="104"/>
        <v>0</v>
      </c>
      <c r="AO225">
        <f t="shared" si="105"/>
        <v>0</v>
      </c>
      <c r="AP225">
        <f t="shared" si="86"/>
        <v>0</v>
      </c>
      <c r="AQ225">
        <f t="shared" si="106"/>
        <v>0</v>
      </c>
      <c r="AR225">
        <f t="shared" si="107"/>
        <v>0</v>
      </c>
      <c r="AS225">
        <f t="shared" si="108"/>
        <v>0</v>
      </c>
      <c r="AT225">
        <f t="shared" si="109"/>
        <v>1</v>
      </c>
      <c r="AU225">
        <f t="shared" si="87"/>
        <v>0</v>
      </c>
      <c r="AV225">
        <f t="shared" si="110"/>
        <v>0</v>
      </c>
      <c r="AW225">
        <f t="shared" si="111"/>
        <v>0</v>
      </c>
      <c r="AX225">
        <f t="shared" si="112"/>
        <v>0</v>
      </c>
    </row>
    <row r="226" spans="1:50" ht="78.75" hidden="1" x14ac:dyDescent="0.25">
      <c r="A226" s="115">
        <v>225</v>
      </c>
      <c r="B226" s="64" t="s">
        <v>1053</v>
      </c>
      <c r="C226" s="64" t="s">
        <v>1054</v>
      </c>
      <c r="D226" s="64" t="s">
        <v>1055</v>
      </c>
      <c r="E226" s="66">
        <v>336606.88</v>
      </c>
      <c r="F226" s="67">
        <v>1</v>
      </c>
      <c r="G226" s="67">
        <v>3</v>
      </c>
      <c r="H226" s="67">
        <v>3</v>
      </c>
      <c r="I226" s="67">
        <v>3</v>
      </c>
      <c r="J226" s="67">
        <v>0</v>
      </c>
      <c r="K226" s="67">
        <v>2</v>
      </c>
      <c r="L226" s="67">
        <v>0</v>
      </c>
      <c r="M226" s="67">
        <v>7</v>
      </c>
      <c r="N226" s="67">
        <v>0</v>
      </c>
      <c r="O226" s="67">
        <v>1</v>
      </c>
      <c r="P226" s="67">
        <v>10</v>
      </c>
      <c r="Q226" s="67">
        <v>0</v>
      </c>
      <c r="R226" s="67">
        <v>2</v>
      </c>
      <c r="S226" s="67">
        <v>3</v>
      </c>
      <c r="T226" s="67">
        <v>3</v>
      </c>
      <c r="U226" s="67">
        <v>0</v>
      </c>
      <c r="V226" s="66">
        <v>232206.88</v>
      </c>
      <c r="W226" s="71">
        <f t="shared" si="85"/>
        <v>38</v>
      </c>
      <c r="X226">
        <f t="shared" si="88"/>
        <v>0</v>
      </c>
      <c r="Y226">
        <f t="shared" si="89"/>
        <v>0</v>
      </c>
      <c r="Z226">
        <f t="shared" si="90"/>
        <v>0</v>
      </c>
      <c r="AA226">
        <f t="shared" si="91"/>
        <v>0</v>
      </c>
      <c r="AB226">
        <f t="shared" si="92"/>
        <v>0</v>
      </c>
      <c r="AC226">
        <f t="shared" si="93"/>
        <v>0</v>
      </c>
      <c r="AD226">
        <f t="shared" si="94"/>
        <v>0</v>
      </c>
      <c r="AE226">
        <f t="shared" si="95"/>
        <v>0</v>
      </c>
      <c r="AF226">
        <f t="shared" si="96"/>
        <v>0</v>
      </c>
      <c r="AG226">
        <f t="shared" si="97"/>
        <v>0</v>
      </c>
      <c r="AH226">
        <f t="shared" si="98"/>
        <v>1</v>
      </c>
      <c r="AI226">
        <f t="shared" si="99"/>
        <v>0</v>
      </c>
      <c r="AJ226">
        <f t="shared" si="100"/>
        <v>0</v>
      </c>
      <c r="AK226">
        <f t="shared" si="101"/>
        <v>0</v>
      </c>
      <c r="AL226">
        <f t="shared" si="102"/>
        <v>0</v>
      </c>
      <c r="AM226">
        <f t="shared" si="103"/>
        <v>0</v>
      </c>
      <c r="AN226">
        <f t="shared" si="104"/>
        <v>0</v>
      </c>
      <c r="AO226">
        <f t="shared" si="105"/>
        <v>0</v>
      </c>
      <c r="AP226">
        <f t="shared" si="86"/>
        <v>0</v>
      </c>
      <c r="AQ226">
        <f t="shared" si="106"/>
        <v>0</v>
      </c>
      <c r="AR226">
        <f t="shared" si="107"/>
        <v>0</v>
      </c>
      <c r="AS226">
        <f t="shared" si="108"/>
        <v>0</v>
      </c>
      <c r="AT226">
        <f t="shared" si="109"/>
        <v>0</v>
      </c>
      <c r="AU226">
        <f t="shared" si="87"/>
        <v>0</v>
      </c>
      <c r="AV226">
        <f t="shared" si="110"/>
        <v>0</v>
      </c>
      <c r="AW226">
        <f t="shared" si="111"/>
        <v>0</v>
      </c>
      <c r="AX226">
        <f t="shared" si="112"/>
        <v>0</v>
      </c>
    </row>
    <row r="227" spans="1:50" ht="47.25" hidden="1" x14ac:dyDescent="0.25">
      <c r="A227" s="115">
        <v>226</v>
      </c>
      <c r="B227" s="64" t="s">
        <v>786</v>
      </c>
      <c r="C227" s="64" t="s">
        <v>806</v>
      </c>
      <c r="D227" s="64" t="s">
        <v>815</v>
      </c>
      <c r="E227" s="66">
        <v>349442</v>
      </c>
      <c r="F227" s="64">
        <v>10</v>
      </c>
      <c r="G227" s="67">
        <v>3</v>
      </c>
      <c r="H227" s="67">
        <v>1</v>
      </c>
      <c r="I227" s="67">
        <v>3</v>
      </c>
      <c r="J227" s="67">
        <v>2</v>
      </c>
      <c r="K227" s="67">
        <v>1</v>
      </c>
      <c r="L227" s="67">
        <v>1</v>
      </c>
      <c r="M227" s="67">
        <v>6</v>
      </c>
      <c r="N227" s="67">
        <v>2</v>
      </c>
      <c r="O227" s="67">
        <v>3</v>
      </c>
      <c r="P227" s="67">
        <v>1</v>
      </c>
      <c r="Q227" s="67">
        <v>2</v>
      </c>
      <c r="R227" s="67">
        <v>0</v>
      </c>
      <c r="S227" s="67">
        <v>0</v>
      </c>
      <c r="T227" s="67">
        <v>3</v>
      </c>
      <c r="U227" s="67">
        <v>0</v>
      </c>
      <c r="V227" s="66">
        <v>269070.34000000003</v>
      </c>
      <c r="W227" s="71">
        <f t="shared" si="85"/>
        <v>38</v>
      </c>
      <c r="X227">
        <f t="shared" si="88"/>
        <v>0</v>
      </c>
      <c r="Y227">
        <f t="shared" si="89"/>
        <v>0</v>
      </c>
      <c r="Z227">
        <f t="shared" si="90"/>
        <v>0</v>
      </c>
      <c r="AA227">
        <f t="shared" si="91"/>
        <v>0</v>
      </c>
      <c r="AB227">
        <f t="shared" si="92"/>
        <v>0</v>
      </c>
      <c r="AC227">
        <f t="shared" si="93"/>
        <v>0</v>
      </c>
      <c r="AD227">
        <f t="shared" si="94"/>
        <v>0</v>
      </c>
      <c r="AE227">
        <f t="shared" si="95"/>
        <v>0</v>
      </c>
      <c r="AF227">
        <f t="shared" si="96"/>
        <v>0</v>
      </c>
      <c r="AG227">
        <f t="shared" si="97"/>
        <v>0</v>
      </c>
      <c r="AH227">
        <f t="shared" si="98"/>
        <v>0</v>
      </c>
      <c r="AI227">
        <f t="shared" si="99"/>
        <v>0</v>
      </c>
      <c r="AJ227">
        <f t="shared" si="100"/>
        <v>0</v>
      </c>
      <c r="AK227">
        <f t="shared" si="101"/>
        <v>0</v>
      </c>
      <c r="AL227">
        <f t="shared" si="102"/>
        <v>0</v>
      </c>
      <c r="AM227">
        <f t="shared" si="103"/>
        <v>0</v>
      </c>
      <c r="AN227">
        <f t="shared" si="104"/>
        <v>1</v>
      </c>
      <c r="AO227">
        <f t="shared" si="105"/>
        <v>0</v>
      </c>
      <c r="AP227">
        <f t="shared" si="86"/>
        <v>0</v>
      </c>
      <c r="AQ227">
        <f t="shared" si="106"/>
        <v>0</v>
      </c>
      <c r="AR227">
        <f t="shared" si="107"/>
        <v>0</v>
      </c>
      <c r="AS227">
        <f t="shared" si="108"/>
        <v>0</v>
      </c>
      <c r="AT227">
        <f t="shared" si="109"/>
        <v>0</v>
      </c>
      <c r="AU227">
        <f t="shared" si="87"/>
        <v>0</v>
      </c>
      <c r="AV227">
        <f t="shared" si="110"/>
        <v>0</v>
      </c>
      <c r="AW227">
        <f t="shared" si="111"/>
        <v>0</v>
      </c>
      <c r="AX227">
        <f t="shared" si="112"/>
        <v>0</v>
      </c>
    </row>
    <row r="228" spans="1:50" ht="47.25" hidden="1" x14ac:dyDescent="0.25">
      <c r="A228" s="115">
        <v>227</v>
      </c>
      <c r="B228" s="64" t="s">
        <v>610</v>
      </c>
      <c r="C228" s="64" t="s">
        <v>23</v>
      </c>
      <c r="D228" s="78" t="s">
        <v>613</v>
      </c>
      <c r="E228" s="65">
        <v>501500</v>
      </c>
      <c r="F228" s="64">
        <v>1</v>
      </c>
      <c r="G228" s="64">
        <v>4</v>
      </c>
      <c r="H228" s="64">
        <v>5</v>
      </c>
      <c r="I228" s="64">
        <v>3</v>
      </c>
      <c r="J228" s="64">
        <v>0</v>
      </c>
      <c r="K228" s="64">
        <v>1</v>
      </c>
      <c r="L228" s="64">
        <v>0</v>
      </c>
      <c r="M228" s="64">
        <v>0</v>
      </c>
      <c r="N228" s="64">
        <v>6</v>
      </c>
      <c r="O228" s="64">
        <v>1</v>
      </c>
      <c r="P228" s="64">
        <v>8</v>
      </c>
      <c r="Q228" s="64">
        <v>2</v>
      </c>
      <c r="R228" s="64">
        <v>2</v>
      </c>
      <c r="S228" s="64">
        <v>2</v>
      </c>
      <c r="T228" s="64">
        <v>3</v>
      </c>
      <c r="U228" s="64">
        <v>0</v>
      </c>
      <c r="V228" s="65">
        <v>360000</v>
      </c>
      <c r="W228" s="71">
        <f t="shared" si="85"/>
        <v>38</v>
      </c>
      <c r="X228">
        <f t="shared" si="88"/>
        <v>0</v>
      </c>
      <c r="Y228">
        <f t="shared" si="89"/>
        <v>0</v>
      </c>
      <c r="Z228">
        <f t="shared" si="90"/>
        <v>0</v>
      </c>
      <c r="AA228">
        <f t="shared" si="91"/>
        <v>0</v>
      </c>
      <c r="AB228">
        <f t="shared" si="92"/>
        <v>0</v>
      </c>
      <c r="AC228">
        <f t="shared" si="93"/>
        <v>0</v>
      </c>
      <c r="AD228">
        <f t="shared" si="94"/>
        <v>0</v>
      </c>
      <c r="AE228">
        <f t="shared" si="95"/>
        <v>0</v>
      </c>
      <c r="AF228">
        <f t="shared" si="96"/>
        <v>0</v>
      </c>
      <c r="AG228">
        <f t="shared" si="97"/>
        <v>0</v>
      </c>
      <c r="AH228">
        <f t="shared" si="98"/>
        <v>0</v>
      </c>
      <c r="AI228">
        <f t="shared" si="99"/>
        <v>1</v>
      </c>
      <c r="AJ228">
        <f t="shared" si="100"/>
        <v>0</v>
      </c>
      <c r="AK228">
        <f t="shared" si="101"/>
        <v>0</v>
      </c>
      <c r="AL228">
        <f t="shared" si="102"/>
        <v>0</v>
      </c>
      <c r="AM228">
        <f t="shared" si="103"/>
        <v>0</v>
      </c>
      <c r="AN228">
        <f t="shared" si="104"/>
        <v>0</v>
      </c>
      <c r="AO228">
        <f t="shared" si="105"/>
        <v>0</v>
      </c>
      <c r="AP228">
        <f t="shared" si="86"/>
        <v>0</v>
      </c>
      <c r="AQ228">
        <f t="shared" si="106"/>
        <v>0</v>
      </c>
      <c r="AR228">
        <f t="shared" si="107"/>
        <v>0</v>
      </c>
      <c r="AS228">
        <f t="shared" si="108"/>
        <v>0</v>
      </c>
      <c r="AT228">
        <f t="shared" si="109"/>
        <v>0</v>
      </c>
      <c r="AU228">
        <f t="shared" si="87"/>
        <v>0</v>
      </c>
      <c r="AV228">
        <f t="shared" si="110"/>
        <v>0</v>
      </c>
      <c r="AW228">
        <f t="shared" si="111"/>
        <v>0</v>
      </c>
      <c r="AX228">
        <f t="shared" si="112"/>
        <v>0</v>
      </c>
    </row>
    <row r="229" spans="1:50" ht="94.5" hidden="1" x14ac:dyDescent="0.25">
      <c r="A229" s="115">
        <v>228</v>
      </c>
      <c r="B229" s="64" t="s">
        <v>1516</v>
      </c>
      <c r="C229" s="64" t="s">
        <v>1526</v>
      </c>
      <c r="D229" s="64" t="s">
        <v>1527</v>
      </c>
      <c r="E229" s="67">
        <v>814888</v>
      </c>
      <c r="F229" s="67">
        <v>5</v>
      </c>
      <c r="G229" s="67">
        <v>0</v>
      </c>
      <c r="H229" s="67">
        <v>5</v>
      </c>
      <c r="I229" s="67">
        <v>1</v>
      </c>
      <c r="J229" s="67">
        <v>1</v>
      </c>
      <c r="K229" s="79">
        <v>1</v>
      </c>
      <c r="L229" s="67">
        <v>0</v>
      </c>
      <c r="M229" s="67">
        <v>1</v>
      </c>
      <c r="N229" s="67">
        <v>4</v>
      </c>
      <c r="O229" s="67">
        <v>10</v>
      </c>
      <c r="P229" s="67">
        <v>3</v>
      </c>
      <c r="Q229" s="67">
        <v>2</v>
      </c>
      <c r="R229" s="67">
        <v>2</v>
      </c>
      <c r="S229" s="67">
        <v>3</v>
      </c>
      <c r="T229" s="67">
        <v>0</v>
      </c>
      <c r="U229" s="67">
        <v>0</v>
      </c>
      <c r="V229" s="67">
        <v>513381</v>
      </c>
      <c r="W229" s="71">
        <f t="shared" si="85"/>
        <v>38</v>
      </c>
      <c r="X229">
        <f t="shared" si="88"/>
        <v>0</v>
      </c>
      <c r="Y229">
        <f t="shared" si="89"/>
        <v>0</v>
      </c>
      <c r="Z229">
        <f t="shared" si="90"/>
        <v>0</v>
      </c>
      <c r="AA229">
        <f t="shared" si="91"/>
        <v>0</v>
      </c>
      <c r="AB229">
        <f t="shared" si="92"/>
        <v>0</v>
      </c>
      <c r="AC229">
        <f t="shared" si="93"/>
        <v>0</v>
      </c>
      <c r="AD229">
        <f t="shared" si="94"/>
        <v>0</v>
      </c>
      <c r="AE229">
        <f t="shared" si="95"/>
        <v>0</v>
      </c>
      <c r="AF229">
        <f t="shared" si="96"/>
        <v>0</v>
      </c>
      <c r="AG229">
        <f t="shared" si="97"/>
        <v>0</v>
      </c>
      <c r="AH229">
        <f t="shared" si="98"/>
        <v>0</v>
      </c>
      <c r="AI229">
        <f t="shared" si="99"/>
        <v>0</v>
      </c>
      <c r="AJ229">
        <f t="shared" si="100"/>
        <v>0</v>
      </c>
      <c r="AK229">
        <f t="shared" si="101"/>
        <v>0</v>
      </c>
      <c r="AL229">
        <f t="shared" si="102"/>
        <v>1</v>
      </c>
      <c r="AM229">
        <f t="shared" si="103"/>
        <v>0</v>
      </c>
      <c r="AN229">
        <f t="shared" si="104"/>
        <v>0</v>
      </c>
      <c r="AO229">
        <f t="shared" si="105"/>
        <v>0</v>
      </c>
      <c r="AP229">
        <f t="shared" si="86"/>
        <v>0</v>
      </c>
      <c r="AQ229">
        <f t="shared" si="106"/>
        <v>0</v>
      </c>
      <c r="AR229">
        <f t="shared" si="107"/>
        <v>0</v>
      </c>
      <c r="AS229">
        <f t="shared" si="108"/>
        <v>0</v>
      </c>
      <c r="AT229">
        <f t="shared" si="109"/>
        <v>0</v>
      </c>
      <c r="AU229">
        <f t="shared" si="87"/>
        <v>0</v>
      </c>
      <c r="AV229">
        <f t="shared" si="110"/>
        <v>0</v>
      </c>
      <c r="AW229">
        <f t="shared" si="111"/>
        <v>0</v>
      </c>
      <c r="AX229">
        <f t="shared" si="112"/>
        <v>0</v>
      </c>
    </row>
    <row r="230" spans="1:50" ht="63" hidden="1" x14ac:dyDescent="0.25">
      <c r="A230" s="115">
        <v>229</v>
      </c>
      <c r="B230" s="64" t="s">
        <v>1556</v>
      </c>
      <c r="C230" s="64" t="s">
        <v>966</v>
      </c>
      <c r="D230" s="64" t="s">
        <v>1570</v>
      </c>
      <c r="E230" s="67">
        <v>650300</v>
      </c>
      <c r="F230" s="67">
        <v>5</v>
      </c>
      <c r="G230" s="67">
        <v>0</v>
      </c>
      <c r="H230" s="67">
        <v>3</v>
      </c>
      <c r="I230" s="67">
        <v>2</v>
      </c>
      <c r="J230" s="67">
        <v>0</v>
      </c>
      <c r="K230" s="79">
        <v>5</v>
      </c>
      <c r="L230" s="67">
        <v>0</v>
      </c>
      <c r="M230" s="67">
        <v>2</v>
      </c>
      <c r="N230" s="67">
        <v>6</v>
      </c>
      <c r="O230" s="67">
        <v>10</v>
      </c>
      <c r="P230" s="67">
        <v>0</v>
      </c>
      <c r="Q230" s="67">
        <v>0</v>
      </c>
      <c r="R230" s="67">
        <v>2</v>
      </c>
      <c r="S230" s="67">
        <v>3</v>
      </c>
      <c r="T230" s="67">
        <v>0</v>
      </c>
      <c r="U230" s="67">
        <v>0</v>
      </c>
      <c r="V230" s="67">
        <v>455210</v>
      </c>
      <c r="W230" s="71">
        <f t="shared" si="85"/>
        <v>38</v>
      </c>
      <c r="X230">
        <f t="shared" si="88"/>
        <v>0</v>
      </c>
      <c r="Y230">
        <f t="shared" si="89"/>
        <v>0</v>
      </c>
      <c r="Z230">
        <f t="shared" si="90"/>
        <v>0</v>
      </c>
      <c r="AA230">
        <f t="shared" si="91"/>
        <v>0</v>
      </c>
      <c r="AB230">
        <f t="shared" si="92"/>
        <v>0</v>
      </c>
      <c r="AC230">
        <f t="shared" si="93"/>
        <v>0</v>
      </c>
      <c r="AD230">
        <f t="shared" si="94"/>
        <v>0</v>
      </c>
      <c r="AE230">
        <f t="shared" si="95"/>
        <v>0</v>
      </c>
      <c r="AF230">
        <f t="shared" si="96"/>
        <v>0</v>
      </c>
      <c r="AG230">
        <f t="shared" si="97"/>
        <v>0</v>
      </c>
      <c r="AH230">
        <f t="shared" si="98"/>
        <v>0</v>
      </c>
      <c r="AI230">
        <f t="shared" si="99"/>
        <v>0</v>
      </c>
      <c r="AJ230">
        <f t="shared" si="100"/>
        <v>0</v>
      </c>
      <c r="AK230">
        <f t="shared" si="101"/>
        <v>0</v>
      </c>
      <c r="AL230">
        <f t="shared" si="102"/>
        <v>1</v>
      </c>
      <c r="AM230">
        <f t="shared" si="103"/>
        <v>0</v>
      </c>
      <c r="AN230">
        <f t="shared" si="104"/>
        <v>0</v>
      </c>
      <c r="AO230">
        <f t="shared" si="105"/>
        <v>0</v>
      </c>
      <c r="AP230">
        <f t="shared" si="86"/>
        <v>0</v>
      </c>
      <c r="AQ230">
        <f t="shared" si="106"/>
        <v>0</v>
      </c>
      <c r="AR230">
        <f t="shared" si="107"/>
        <v>0</v>
      </c>
      <c r="AS230">
        <f t="shared" si="108"/>
        <v>0</v>
      </c>
      <c r="AT230">
        <f t="shared" si="109"/>
        <v>0</v>
      </c>
      <c r="AU230">
        <f t="shared" si="87"/>
        <v>0</v>
      </c>
      <c r="AV230">
        <f t="shared" si="110"/>
        <v>0</v>
      </c>
      <c r="AW230">
        <f t="shared" si="111"/>
        <v>0</v>
      </c>
      <c r="AX230">
        <f t="shared" si="112"/>
        <v>0</v>
      </c>
    </row>
    <row r="231" spans="1:50" ht="110.25" hidden="1" x14ac:dyDescent="0.25">
      <c r="A231" s="115">
        <v>230</v>
      </c>
      <c r="B231" s="64" t="s">
        <v>1556</v>
      </c>
      <c r="C231" s="64" t="s">
        <v>1566</v>
      </c>
      <c r="D231" s="64" t="s">
        <v>1567</v>
      </c>
      <c r="E231" s="67">
        <v>762250</v>
      </c>
      <c r="F231" s="67">
        <v>5</v>
      </c>
      <c r="G231" s="67">
        <v>3</v>
      </c>
      <c r="H231" s="67">
        <v>3</v>
      </c>
      <c r="I231" s="67">
        <v>2</v>
      </c>
      <c r="J231" s="67">
        <v>0</v>
      </c>
      <c r="K231" s="79">
        <v>5</v>
      </c>
      <c r="L231" s="67">
        <v>0</v>
      </c>
      <c r="M231" s="67">
        <v>1</v>
      </c>
      <c r="N231" s="67">
        <v>10</v>
      </c>
      <c r="O231" s="67">
        <v>0</v>
      </c>
      <c r="P231" s="67">
        <v>0</v>
      </c>
      <c r="Q231" s="67">
        <v>0</v>
      </c>
      <c r="R231" s="67">
        <v>3</v>
      </c>
      <c r="S231" s="67">
        <v>3</v>
      </c>
      <c r="T231" s="67">
        <v>3</v>
      </c>
      <c r="U231" s="67">
        <v>0</v>
      </c>
      <c r="V231" s="67">
        <v>609800</v>
      </c>
      <c r="W231" s="71">
        <f t="shared" si="85"/>
        <v>38</v>
      </c>
      <c r="X231">
        <f t="shared" si="88"/>
        <v>0</v>
      </c>
      <c r="Y231">
        <f t="shared" si="89"/>
        <v>0</v>
      </c>
      <c r="Z231">
        <f t="shared" si="90"/>
        <v>0</v>
      </c>
      <c r="AA231">
        <f t="shared" si="91"/>
        <v>0</v>
      </c>
      <c r="AB231">
        <f t="shared" si="92"/>
        <v>0</v>
      </c>
      <c r="AC231">
        <f t="shared" si="93"/>
        <v>0</v>
      </c>
      <c r="AD231">
        <f t="shared" si="94"/>
        <v>0</v>
      </c>
      <c r="AE231">
        <f t="shared" si="95"/>
        <v>0</v>
      </c>
      <c r="AF231">
        <f t="shared" si="96"/>
        <v>0</v>
      </c>
      <c r="AG231">
        <f t="shared" si="97"/>
        <v>0</v>
      </c>
      <c r="AH231">
        <f t="shared" si="98"/>
        <v>0</v>
      </c>
      <c r="AI231">
        <f t="shared" si="99"/>
        <v>0</v>
      </c>
      <c r="AJ231">
        <f t="shared" si="100"/>
        <v>0</v>
      </c>
      <c r="AK231">
        <f t="shared" si="101"/>
        <v>0</v>
      </c>
      <c r="AL231">
        <f t="shared" si="102"/>
        <v>1</v>
      </c>
      <c r="AM231">
        <f t="shared" si="103"/>
        <v>0</v>
      </c>
      <c r="AN231">
        <f t="shared" si="104"/>
        <v>0</v>
      </c>
      <c r="AO231">
        <f t="shared" si="105"/>
        <v>0</v>
      </c>
      <c r="AP231">
        <f t="shared" si="86"/>
        <v>0</v>
      </c>
      <c r="AQ231">
        <f t="shared" si="106"/>
        <v>0</v>
      </c>
      <c r="AR231">
        <f t="shared" si="107"/>
        <v>0</v>
      </c>
      <c r="AS231">
        <f t="shared" si="108"/>
        <v>0</v>
      </c>
      <c r="AT231">
        <f t="shared" si="109"/>
        <v>0</v>
      </c>
      <c r="AU231">
        <f t="shared" si="87"/>
        <v>0</v>
      </c>
      <c r="AV231">
        <f t="shared" si="110"/>
        <v>0</v>
      </c>
      <c r="AW231">
        <f t="shared" si="111"/>
        <v>0</v>
      </c>
      <c r="AX231">
        <f t="shared" si="112"/>
        <v>0</v>
      </c>
    </row>
    <row r="232" spans="1:50" ht="47.25" hidden="1" x14ac:dyDescent="0.25">
      <c r="A232" s="115">
        <v>231</v>
      </c>
      <c r="B232" s="64" t="s">
        <v>1544</v>
      </c>
      <c r="C232" s="64" t="s">
        <v>1552</v>
      </c>
      <c r="D232" s="64" t="s">
        <v>1553</v>
      </c>
      <c r="E232" s="67">
        <v>95667.74</v>
      </c>
      <c r="F232" s="67">
        <v>5</v>
      </c>
      <c r="G232" s="67">
        <v>0</v>
      </c>
      <c r="H232" s="67">
        <v>5</v>
      </c>
      <c r="I232" s="67">
        <v>1</v>
      </c>
      <c r="J232" s="67">
        <v>0</v>
      </c>
      <c r="K232" s="79">
        <v>5</v>
      </c>
      <c r="L232" s="67">
        <v>0</v>
      </c>
      <c r="M232" s="67">
        <v>7</v>
      </c>
      <c r="N232" s="67">
        <v>2</v>
      </c>
      <c r="O232" s="67">
        <v>8</v>
      </c>
      <c r="P232" s="67">
        <v>0</v>
      </c>
      <c r="Q232" s="67">
        <v>0</v>
      </c>
      <c r="R232" s="67">
        <v>2</v>
      </c>
      <c r="S232" s="67">
        <v>3</v>
      </c>
      <c r="T232" s="67">
        <v>0</v>
      </c>
      <c r="U232" s="67">
        <v>0</v>
      </c>
      <c r="V232" s="67">
        <v>62184.07</v>
      </c>
      <c r="W232" s="71">
        <f t="shared" si="85"/>
        <v>38</v>
      </c>
      <c r="X232">
        <f t="shared" si="88"/>
        <v>0</v>
      </c>
      <c r="Y232">
        <f t="shared" si="89"/>
        <v>0</v>
      </c>
      <c r="Z232">
        <f t="shared" si="90"/>
        <v>0</v>
      </c>
      <c r="AA232">
        <f t="shared" si="91"/>
        <v>0</v>
      </c>
      <c r="AB232">
        <f t="shared" si="92"/>
        <v>0</v>
      </c>
      <c r="AC232">
        <f t="shared" si="93"/>
        <v>0</v>
      </c>
      <c r="AD232">
        <f t="shared" si="94"/>
        <v>0</v>
      </c>
      <c r="AE232">
        <f t="shared" si="95"/>
        <v>0</v>
      </c>
      <c r="AF232">
        <f t="shared" si="96"/>
        <v>0</v>
      </c>
      <c r="AG232">
        <f t="shared" si="97"/>
        <v>0</v>
      </c>
      <c r="AH232">
        <f t="shared" si="98"/>
        <v>0</v>
      </c>
      <c r="AI232">
        <f t="shared" si="99"/>
        <v>0</v>
      </c>
      <c r="AJ232">
        <f t="shared" si="100"/>
        <v>0</v>
      </c>
      <c r="AK232">
        <f t="shared" si="101"/>
        <v>0</v>
      </c>
      <c r="AL232">
        <f t="shared" si="102"/>
        <v>1</v>
      </c>
      <c r="AM232">
        <f t="shared" si="103"/>
        <v>0</v>
      </c>
      <c r="AN232">
        <f t="shared" si="104"/>
        <v>0</v>
      </c>
      <c r="AO232">
        <f t="shared" si="105"/>
        <v>0</v>
      </c>
      <c r="AP232">
        <f t="shared" si="86"/>
        <v>0</v>
      </c>
      <c r="AQ232">
        <f t="shared" si="106"/>
        <v>0</v>
      </c>
      <c r="AR232">
        <f t="shared" si="107"/>
        <v>0</v>
      </c>
      <c r="AS232">
        <f t="shared" si="108"/>
        <v>0</v>
      </c>
      <c r="AT232">
        <f t="shared" si="109"/>
        <v>0</v>
      </c>
      <c r="AU232">
        <f t="shared" si="87"/>
        <v>0</v>
      </c>
      <c r="AV232">
        <f t="shared" si="110"/>
        <v>0</v>
      </c>
      <c r="AW232">
        <f t="shared" si="111"/>
        <v>0</v>
      </c>
      <c r="AX232">
        <f t="shared" si="112"/>
        <v>0</v>
      </c>
    </row>
    <row r="233" spans="1:50" ht="47.25" hidden="1" x14ac:dyDescent="0.25">
      <c r="A233" s="115">
        <v>232</v>
      </c>
      <c r="B233" s="59" t="s">
        <v>1252</v>
      </c>
      <c r="C233" s="59" t="s">
        <v>1319</v>
      </c>
      <c r="D233" s="59" t="s">
        <v>1320</v>
      </c>
      <c r="E233" s="65">
        <v>520709</v>
      </c>
      <c r="F233" s="64">
        <v>4</v>
      </c>
      <c r="G233" s="59">
        <v>3</v>
      </c>
      <c r="H233" s="59">
        <v>3</v>
      </c>
      <c r="I233" s="59">
        <v>1</v>
      </c>
      <c r="J233" s="59">
        <v>0</v>
      </c>
      <c r="K233" s="59">
        <v>5</v>
      </c>
      <c r="L233" s="59">
        <v>0</v>
      </c>
      <c r="M233" s="59">
        <v>1</v>
      </c>
      <c r="N233" s="59">
        <v>4</v>
      </c>
      <c r="O233" s="64">
        <v>5</v>
      </c>
      <c r="P233" s="64">
        <v>3</v>
      </c>
      <c r="Q233" s="59">
        <v>0</v>
      </c>
      <c r="R233" s="59">
        <v>2</v>
      </c>
      <c r="S233" s="59">
        <v>3</v>
      </c>
      <c r="T233" s="59">
        <v>3</v>
      </c>
      <c r="U233" s="59">
        <v>0</v>
      </c>
      <c r="V233" s="74">
        <v>364224</v>
      </c>
      <c r="W233" s="71">
        <f t="shared" si="85"/>
        <v>37</v>
      </c>
      <c r="X233">
        <f t="shared" si="88"/>
        <v>0</v>
      </c>
      <c r="Y233">
        <f t="shared" si="89"/>
        <v>0</v>
      </c>
      <c r="Z233">
        <f t="shared" si="90"/>
        <v>0</v>
      </c>
      <c r="AA233">
        <f t="shared" si="91"/>
        <v>0</v>
      </c>
      <c r="AB233">
        <f t="shared" si="92"/>
        <v>0</v>
      </c>
      <c r="AC233">
        <f t="shared" si="93"/>
        <v>0</v>
      </c>
      <c r="AD233">
        <f t="shared" si="94"/>
        <v>0</v>
      </c>
      <c r="AE233">
        <f t="shared" si="95"/>
        <v>0</v>
      </c>
      <c r="AF233">
        <f t="shared" si="96"/>
        <v>0</v>
      </c>
      <c r="AG233">
        <f t="shared" si="97"/>
        <v>0</v>
      </c>
      <c r="AH233">
        <f t="shared" si="98"/>
        <v>0</v>
      </c>
      <c r="AI233">
        <f t="shared" si="99"/>
        <v>0</v>
      </c>
      <c r="AJ233">
        <f t="shared" si="100"/>
        <v>0</v>
      </c>
      <c r="AK233">
        <f t="shared" si="101"/>
        <v>0</v>
      </c>
      <c r="AL233">
        <f t="shared" si="102"/>
        <v>0</v>
      </c>
      <c r="AM233">
        <f t="shared" si="103"/>
        <v>0</v>
      </c>
      <c r="AN233">
        <f t="shared" si="104"/>
        <v>0</v>
      </c>
      <c r="AO233">
        <f t="shared" si="105"/>
        <v>0</v>
      </c>
      <c r="AP233">
        <f t="shared" si="86"/>
        <v>0</v>
      </c>
      <c r="AQ233">
        <f t="shared" si="106"/>
        <v>0</v>
      </c>
      <c r="AR233">
        <f t="shared" si="107"/>
        <v>0</v>
      </c>
      <c r="AS233">
        <f t="shared" si="108"/>
        <v>0</v>
      </c>
      <c r="AT233">
        <f t="shared" si="109"/>
        <v>0</v>
      </c>
      <c r="AU233">
        <f t="shared" si="87"/>
        <v>0</v>
      </c>
      <c r="AV233">
        <f t="shared" si="110"/>
        <v>0</v>
      </c>
      <c r="AW233">
        <f t="shared" si="111"/>
        <v>1</v>
      </c>
      <c r="AX233">
        <f t="shared" si="112"/>
        <v>0</v>
      </c>
    </row>
    <row r="234" spans="1:50" ht="63" hidden="1" x14ac:dyDescent="0.25">
      <c r="A234" s="115">
        <v>233</v>
      </c>
      <c r="B234" s="64" t="s">
        <v>323</v>
      </c>
      <c r="C234" s="64" t="s">
        <v>329</v>
      </c>
      <c r="D234" s="64" t="s">
        <v>333</v>
      </c>
      <c r="E234" s="66">
        <v>262000</v>
      </c>
      <c r="F234" s="67">
        <v>2</v>
      </c>
      <c r="G234" s="67">
        <v>4</v>
      </c>
      <c r="H234" s="67">
        <v>3</v>
      </c>
      <c r="I234" s="67">
        <v>5</v>
      </c>
      <c r="J234" s="67">
        <v>0</v>
      </c>
      <c r="K234" s="67">
        <v>5</v>
      </c>
      <c r="L234" s="67">
        <v>0</v>
      </c>
      <c r="M234" s="67">
        <v>8</v>
      </c>
      <c r="N234" s="67">
        <v>1</v>
      </c>
      <c r="O234" s="67">
        <v>0</v>
      </c>
      <c r="P234" s="67">
        <v>0</v>
      </c>
      <c r="Q234" s="67">
        <v>2</v>
      </c>
      <c r="R234" s="67">
        <v>2</v>
      </c>
      <c r="S234" s="67">
        <v>3</v>
      </c>
      <c r="T234" s="67">
        <v>2</v>
      </c>
      <c r="U234" s="67">
        <v>0</v>
      </c>
      <c r="V234" s="66">
        <v>208000</v>
      </c>
      <c r="W234" s="71">
        <f t="shared" si="85"/>
        <v>37</v>
      </c>
      <c r="X234">
        <f t="shared" si="88"/>
        <v>0</v>
      </c>
      <c r="Y234">
        <f t="shared" si="89"/>
        <v>0</v>
      </c>
      <c r="Z234">
        <f t="shared" si="90"/>
        <v>0</v>
      </c>
      <c r="AA234">
        <f t="shared" si="91"/>
        <v>1</v>
      </c>
      <c r="AB234">
        <f t="shared" si="92"/>
        <v>0</v>
      </c>
      <c r="AC234">
        <f t="shared" si="93"/>
        <v>0</v>
      </c>
      <c r="AD234">
        <f t="shared" si="94"/>
        <v>0</v>
      </c>
      <c r="AE234">
        <f t="shared" si="95"/>
        <v>0</v>
      </c>
      <c r="AF234">
        <f t="shared" si="96"/>
        <v>0</v>
      </c>
      <c r="AG234">
        <f t="shared" si="97"/>
        <v>0</v>
      </c>
      <c r="AH234">
        <f t="shared" si="98"/>
        <v>0</v>
      </c>
      <c r="AI234">
        <f t="shared" si="99"/>
        <v>0</v>
      </c>
      <c r="AJ234">
        <f t="shared" si="100"/>
        <v>0</v>
      </c>
      <c r="AK234">
        <f t="shared" si="101"/>
        <v>0</v>
      </c>
      <c r="AL234">
        <f t="shared" si="102"/>
        <v>0</v>
      </c>
      <c r="AM234">
        <f t="shared" si="103"/>
        <v>0</v>
      </c>
      <c r="AN234">
        <f t="shared" si="104"/>
        <v>0</v>
      </c>
      <c r="AO234">
        <f t="shared" si="105"/>
        <v>0</v>
      </c>
      <c r="AP234">
        <f t="shared" si="86"/>
        <v>0</v>
      </c>
      <c r="AQ234">
        <f t="shared" si="106"/>
        <v>0</v>
      </c>
      <c r="AR234">
        <f t="shared" si="107"/>
        <v>0</v>
      </c>
      <c r="AS234">
        <f t="shared" si="108"/>
        <v>0</v>
      </c>
      <c r="AT234">
        <f t="shared" si="109"/>
        <v>0</v>
      </c>
      <c r="AU234">
        <f t="shared" si="87"/>
        <v>0</v>
      </c>
      <c r="AV234">
        <f t="shared" si="110"/>
        <v>0</v>
      </c>
      <c r="AW234">
        <f t="shared" si="111"/>
        <v>0</v>
      </c>
      <c r="AX234">
        <f t="shared" si="112"/>
        <v>0</v>
      </c>
    </row>
    <row r="235" spans="1:50" ht="47.25" hidden="1" x14ac:dyDescent="0.25">
      <c r="A235" s="115">
        <v>234</v>
      </c>
      <c r="B235" s="61" t="s">
        <v>960</v>
      </c>
      <c r="C235" s="64" t="s">
        <v>982</v>
      </c>
      <c r="D235" s="61" t="s">
        <v>1075</v>
      </c>
      <c r="E235" s="66">
        <v>1176952.5900000001</v>
      </c>
      <c r="F235" s="67">
        <v>6</v>
      </c>
      <c r="G235" s="67">
        <v>3</v>
      </c>
      <c r="H235" s="67">
        <v>3</v>
      </c>
      <c r="I235" s="67">
        <v>1</v>
      </c>
      <c r="J235" s="67">
        <v>0</v>
      </c>
      <c r="K235" s="67">
        <v>5</v>
      </c>
      <c r="L235" s="67">
        <v>0</v>
      </c>
      <c r="M235" s="67">
        <v>1</v>
      </c>
      <c r="N235" s="67">
        <v>0</v>
      </c>
      <c r="O235" s="67">
        <v>5</v>
      </c>
      <c r="P235" s="67">
        <v>5</v>
      </c>
      <c r="Q235" s="67">
        <v>0</v>
      </c>
      <c r="R235" s="67">
        <v>2</v>
      </c>
      <c r="S235" s="67">
        <v>3</v>
      </c>
      <c r="T235" s="67">
        <v>3</v>
      </c>
      <c r="U235" s="67">
        <v>0</v>
      </c>
      <c r="V235" s="66">
        <v>795091.82</v>
      </c>
      <c r="W235" s="71">
        <f t="shared" si="85"/>
        <v>37</v>
      </c>
      <c r="X235">
        <f t="shared" si="88"/>
        <v>0</v>
      </c>
      <c r="Y235">
        <f t="shared" si="89"/>
        <v>0</v>
      </c>
      <c r="Z235">
        <f t="shared" si="90"/>
        <v>1</v>
      </c>
      <c r="AA235">
        <f t="shared" si="91"/>
        <v>0</v>
      </c>
      <c r="AB235">
        <f t="shared" si="92"/>
        <v>0</v>
      </c>
      <c r="AC235">
        <f t="shared" si="93"/>
        <v>0</v>
      </c>
      <c r="AD235">
        <f t="shared" si="94"/>
        <v>0</v>
      </c>
      <c r="AE235">
        <f t="shared" si="95"/>
        <v>0</v>
      </c>
      <c r="AF235">
        <f t="shared" si="96"/>
        <v>0</v>
      </c>
      <c r="AG235">
        <f t="shared" si="97"/>
        <v>0</v>
      </c>
      <c r="AH235">
        <f t="shared" si="98"/>
        <v>0</v>
      </c>
      <c r="AI235">
        <f t="shared" si="99"/>
        <v>0</v>
      </c>
      <c r="AJ235">
        <f t="shared" si="100"/>
        <v>0</v>
      </c>
      <c r="AK235">
        <f t="shared" si="101"/>
        <v>0</v>
      </c>
      <c r="AL235">
        <f t="shared" si="102"/>
        <v>0</v>
      </c>
      <c r="AM235">
        <f t="shared" si="103"/>
        <v>0</v>
      </c>
      <c r="AN235">
        <f t="shared" si="104"/>
        <v>0</v>
      </c>
      <c r="AO235">
        <f t="shared" si="105"/>
        <v>0</v>
      </c>
      <c r="AP235">
        <f t="shared" si="86"/>
        <v>0</v>
      </c>
      <c r="AQ235">
        <f t="shared" si="106"/>
        <v>0</v>
      </c>
      <c r="AR235">
        <f t="shared" si="107"/>
        <v>0</v>
      </c>
      <c r="AS235">
        <f t="shared" si="108"/>
        <v>0</v>
      </c>
      <c r="AT235">
        <f t="shared" si="109"/>
        <v>0</v>
      </c>
      <c r="AU235">
        <f t="shared" si="87"/>
        <v>0</v>
      </c>
      <c r="AV235">
        <f t="shared" si="110"/>
        <v>0</v>
      </c>
      <c r="AW235">
        <f t="shared" si="111"/>
        <v>0</v>
      </c>
      <c r="AX235">
        <f t="shared" si="112"/>
        <v>0</v>
      </c>
    </row>
    <row r="236" spans="1:50" ht="78.75" hidden="1" x14ac:dyDescent="0.25">
      <c r="A236" s="115">
        <v>235</v>
      </c>
      <c r="B236" s="64" t="s">
        <v>1022</v>
      </c>
      <c r="C236" s="64" t="s">
        <v>966</v>
      </c>
      <c r="D236" s="64" t="s">
        <v>1023</v>
      </c>
      <c r="E236" s="66">
        <v>776540</v>
      </c>
      <c r="F236" s="67">
        <v>4</v>
      </c>
      <c r="G236" s="67">
        <v>0</v>
      </c>
      <c r="H236" s="67">
        <v>5</v>
      </c>
      <c r="I236" s="67">
        <v>1</v>
      </c>
      <c r="J236" s="67">
        <v>0</v>
      </c>
      <c r="K236" s="67">
        <v>5</v>
      </c>
      <c r="L236" s="67">
        <v>0</v>
      </c>
      <c r="M236" s="67">
        <v>1</v>
      </c>
      <c r="N236" s="67">
        <v>6</v>
      </c>
      <c r="O236" s="67">
        <v>5</v>
      </c>
      <c r="P236" s="67">
        <v>5</v>
      </c>
      <c r="Q236" s="67">
        <v>0</v>
      </c>
      <c r="R236" s="67">
        <v>2</v>
      </c>
      <c r="S236" s="67">
        <v>3</v>
      </c>
      <c r="T236" s="67">
        <v>0</v>
      </c>
      <c r="U236" s="67">
        <v>0</v>
      </c>
      <c r="V236" s="66">
        <v>528047</v>
      </c>
      <c r="W236" s="71">
        <f t="shared" si="85"/>
        <v>37</v>
      </c>
      <c r="X236">
        <f t="shared" si="88"/>
        <v>0</v>
      </c>
      <c r="Y236">
        <f t="shared" si="89"/>
        <v>0</v>
      </c>
      <c r="Z236">
        <f t="shared" si="90"/>
        <v>0</v>
      </c>
      <c r="AA236">
        <f t="shared" si="91"/>
        <v>0</v>
      </c>
      <c r="AB236">
        <f t="shared" si="92"/>
        <v>0</v>
      </c>
      <c r="AC236">
        <f t="shared" si="93"/>
        <v>0</v>
      </c>
      <c r="AD236">
        <f t="shared" si="94"/>
        <v>0</v>
      </c>
      <c r="AE236">
        <f t="shared" si="95"/>
        <v>0</v>
      </c>
      <c r="AF236">
        <f t="shared" si="96"/>
        <v>0</v>
      </c>
      <c r="AG236">
        <f t="shared" si="97"/>
        <v>0</v>
      </c>
      <c r="AH236">
        <f t="shared" si="98"/>
        <v>0</v>
      </c>
      <c r="AI236">
        <f t="shared" si="99"/>
        <v>0</v>
      </c>
      <c r="AJ236">
        <f t="shared" si="100"/>
        <v>0</v>
      </c>
      <c r="AK236">
        <f t="shared" si="101"/>
        <v>0</v>
      </c>
      <c r="AL236">
        <f t="shared" si="102"/>
        <v>0</v>
      </c>
      <c r="AM236">
        <f t="shared" si="103"/>
        <v>0</v>
      </c>
      <c r="AN236">
        <f t="shared" si="104"/>
        <v>0</v>
      </c>
      <c r="AO236">
        <f t="shared" si="105"/>
        <v>0</v>
      </c>
      <c r="AP236">
        <f t="shared" si="86"/>
        <v>0</v>
      </c>
      <c r="AQ236">
        <f t="shared" si="106"/>
        <v>0</v>
      </c>
      <c r="AR236">
        <f t="shared" si="107"/>
        <v>0</v>
      </c>
      <c r="AS236">
        <f t="shared" si="108"/>
        <v>0</v>
      </c>
      <c r="AT236">
        <f t="shared" si="109"/>
        <v>0</v>
      </c>
      <c r="AU236">
        <f t="shared" si="87"/>
        <v>0</v>
      </c>
      <c r="AV236">
        <f t="shared" si="110"/>
        <v>0</v>
      </c>
      <c r="AW236">
        <f t="shared" si="111"/>
        <v>1</v>
      </c>
      <c r="AX236">
        <f t="shared" si="112"/>
        <v>0</v>
      </c>
    </row>
    <row r="237" spans="1:50" ht="78.75" hidden="1" x14ac:dyDescent="0.25">
      <c r="A237" s="115">
        <v>236</v>
      </c>
      <c r="B237" s="64" t="s">
        <v>1022</v>
      </c>
      <c r="C237" s="64" t="s">
        <v>966</v>
      </c>
      <c r="D237" s="64" t="s">
        <v>1024</v>
      </c>
      <c r="E237" s="66">
        <v>494705</v>
      </c>
      <c r="F237" s="67">
        <v>4</v>
      </c>
      <c r="G237" s="67">
        <v>0</v>
      </c>
      <c r="H237" s="67">
        <v>5</v>
      </c>
      <c r="I237" s="67">
        <v>1</v>
      </c>
      <c r="J237" s="67">
        <v>0</v>
      </c>
      <c r="K237" s="67">
        <v>5</v>
      </c>
      <c r="L237" s="67">
        <v>0</v>
      </c>
      <c r="M237" s="67">
        <v>1</v>
      </c>
      <c r="N237" s="67">
        <v>6</v>
      </c>
      <c r="O237" s="67">
        <v>5</v>
      </c>
      <c r="P237" s="67">
        <v>5</v>
      </c>
      <c r="Q237" s="67">
        <v>0</v>
      </c>
      <c r="R237" s="67">
        <v>2</v>
      </c>
      <c r="S237" s="67">
        <v>3</v>
      </c>
      <c r="T237" s="67">
        <v>0</v>
      </c>
      <c r="U237" s="67">
        <v>0</v>
      </c>
      <c r="V237" s="66">
        <v>336398</v>
      </c>
      <c r="W237" s="71">
        <f t="shared" si="85"/>
        <v>37</v>
      </c>
      <c r="X237">
        <f t="shared" si="88"/>
        <v>0</v>
      </c>
      <c r="Y237">
        <f t="shared" si="89"/>
        <v>0</v>
      </c>
      <c r="Z237">
        <f t="shared" si="90"/>
        <v>0</v>
      </c>
      <c r="AA237">
        <f t="shared" si="91"/>
        <v>0</v>
      </c>
      <c r="AB237">
        <f t="shared" si="92"/>
        <v>0</v>
      </c>
      <c r="AC237">
        <f t="shared" si="93"/>
        <v>0</v>
      </c>
      <c r="AD237">
        <f t="shared" si="94"/>
        <v>0</v>
      </c>
      <c r="AE237">
        <f t="shared" si="95"/>
        <v>0</v>
      </c>
      <c r="AF237">
        <f t="shared" si="96"/>
        <v>0</v>
      </c>
      <c r="AG237">
        <f t="shared" si="97"/>
        <v>0</v>
      </c>
      <c r="AH237">
        <f t="shared" si="98"/>
        <v>0</v>
      </c>
      <c r="AI237">
        <f t="shared" si="99"/>
        <v>0</v>
      </c>
      <c r="AJ237">
        <f t="shared" si="100"/>
        <v>0</v>
      </c>
      <c r="AK237">
        <f t="shared" si="101"/>
        <v>0</v>
      </c>
      <c r="AL237">
        <f t="shared" si="102"/>
        <v>0</v>
      </c>
      <c r="AM237">
        <f t="shared" si="103"/>
        <v>0</v>
      </c>
      <c r="AN237">
        <f t="shared" si="104"/>
        <v>0</v>
      </c>
      <c r="AO237">
        <f t="shared" si="105"/>
        <v>0</v>
      </c>
      <c r="AP237">
        <f t="shared" si="86"/>
        <v>0</v>
      </c>
      <c r="AQ237">
        <f t="shared" si="106"/>
        <v>0</v>
      </c>
      <c r="AR237">
        <f t="shared" si="107"/>
        <v>0</v>
      </c>
      <c r="AS237">
        <f t="shared" si="108"/>
        <v>0</v>
      </c>
      <c r="AT237">
        <f t="shared" si="109"/>
        <v>0</v>
      </c>
      <c r="AU237">
        <f t="shared" si="87"/>
        <v>0</v>
      </c>
      <c r="AV237">
        <f t="shared" si="110"/>
        <v>0</v>
      </c>
      <c r="AW237">
        <f t="shared" si="111"/>
        <v>1</v>
      </c>
      <c r="AX237">
        <f t="shared" si="112"/>
        <v>0</v>
      </c>
    </row>
    <row r="238" spans="1:50" ht="78.75" hidden="1" x14ac:dyDescent="0.25">
      <c r="A238" s="115">
        <v>237</v>
      </c>
      <c r="B238" s="64" t="s">
        <v>1016</v>
      </c>
      <c r="C238" s="64" t="s">
        <v>1462</v>
      </c>
      <c r="D238" s="64" t="s">
        <v>1463</v>
      </c>
      <c r="E238" s="66">
        <v>572500</v>
      </c>
      <c r="F238" s="67">
        <v>4</v>
      </c>
      <c r="G238" s="67">
        <v>10</v>
      </c>
      <c r="H238" s="67">
        <v>1</v>
      </c>
      <c r="I238" s="67">
        <v>4</v>
      </c>
      <c r="J238" s="67">
        <v>0</v>
      </c>
      <c r="K238" s="67">
        <v>2</v>
      </c>
      <c r="L238" s="67">
        <v>0</v>
      </c>
      <c r="M238" s="67">
        <v>7</v>
      </c>
      <c r="N238" s="67">
        <v>1</v>
      </c>
      <c r="O238" s="67">
        <v>0</v>
      </c>
      <c r="P238" s="80">
        <v>0</v>
      </c>
      <c r="Q238" s="67">
        <v>0</v>
      </c>
      <c r="R238" s="67">
        <v>2</v>
      </c>
      <c r="S238" s="67">
        <v>3</v>
      </c>
      <c r="T238" s="67">
        <v>3</v>
      </c>
      <c r="U238" s="67">
        <v>0</v>
      </c>
      <c r="V238" s="66">
        <v>456800</v>
      </c>
      <c r="W238" s="71">
        <f t="shared" si="85"/>
        <v>37</v>
      </c>
      <c r="X238">
        <f t="shared" si="88"/>
        <v>0</v>
      </c>
      <c r="Y238">
        <f t="shared" si="89"/>
        <v>0</v>
      </c>
      <c r="Z238">
        <f t="shared" si="90"/>
        <v>0</v>
      </c>
      <c r="AA238">
        <f t="shared" si="91"/>
        <v>0</v>
      </c>
      <c r="AB238">
        <f t="shared" si="92"/>
        <v>0</v>
      </c>
      <c r="AC238">
        <f t="shared" si="93"/>
        <v>0</v>
      </c>
      <c r="AD238">
        <f t="shared" si="94"/>
        <v>0</v>
      </c>
      <c r="AE238">
        <f t="shared" si="95"/>
        <v>0</v>
      </c>
      <c r="AF238">
        <f t="shared" si="96"/>
        <v>0</v>
      </c>
      <c r="AG238">
        <f t="shared" si="97"/>
        <v>0</v>
      </c>
      <c r="AH238">
        <f t="shared" si="98"/>
        <v>0</v>
      </c>
      <c r="AI238">
        <f t="shared" si="99"/>
        <v>0</v>
      </c>
      <c r="AJ238">
        <f t="shared" si="100"/>
        <v>0</v>
      </c>
      <c r="AK238">
        <f t="shared" si="101"/>
        <v>0</v>
      </c>
      <c r="AL238">
        <f t="shared" si="102"/>
        <v>0</v>
      </c>
      <c r="AM238">
        <f t="shared" si="103"/>
        <v>0</v>
      </c>
      <c r="AN238">
        <f t="shared" si="104"/>
        <v>0</v>
      </c>
      <c r="AO238">
        <f t="shared" si="105"/>
        <v>0</v>
      </c>
      <c r="AP238">
        <f t="shared" si="86"/>
        <v>1</v>
      </c>
      <c r="AQ238">
        <f t="shared" si="106"/>
        <v>0</v>
      </c>
      <c r="AR238">
        <f t="shared" si="107"/>
        <v>0</v>
      </c>
      <c r="AS238">
        <f t="shared" si="108"/>
        <v>0</v>
      </c>
      <c r="AT238">
        <f t="shared" si="109"/>
        <v>0</v>
      </c>
      <c r="AU238">
        <f t="shared" si="87"/>
        <v>0</v>
      </c>
      <c r="AV238">
        <f t="shared" si="110"/>
        <v>0</v>
      </c>
      <c r="AW238">
        <f t="shared" si="111"/>
        <v>0</v>
      </c>
      <c r="AX238">
        <f t="shared" si="112"/>
        <v>0</v>
      </c>
    </row>
    <row r="239" spans="1:50" ht="63" hidden="1" x14ac:dyDescent="0.25">
      <c r="A239" s="115">
        <v>238</v>
      </c>
      <c r="B239" s="64" t="s">
        <v>1711</v>
      </c>
      <c r="C239" s="64" t="s">
        <v>471</v>
      </c>
      <c r="D239" s="64" t="s">
        <v>1003</v>
      </c>
      <c r="E239" s="66">
        <v>1424100</v>
      </c>
      <c r="F239" s="67">
        <v>1</v>
      </c>
      <c r="G239" s="67">
        <v>4</v>
      </c>
      <c r="H239" s="67">
        <v>5</v>
      </c>
      <c r="I239" s="67">
        <v>2</v>
      </c>
      <c r="J239" s="67">
        <v>2</v>
      </c>
      <c r="K239" s="67">
        <v>2</v>
      </c>
      <c r="L239" s="67">
        <v>0</v>
      </c>
      <c r="M239" s="67">
        <v>1</v>
      </c>
      <c r="N239" s="67">
        <v>6</v>
      </c>
      <c r="O239" s="67">
        <v>2</v>
      </c>
      <c r="P239" s="67">
        <v>2</v>
      </c>
      <c r="Q239" s="67">
        <v>2</v>
      </c>
      <c r="R239" s="67">
        <v>2</v>
      </c>
      <c r="S239" s="67">
        <v>3</v>
      </c>
      <c r="T239" s="67">
        <v>3</v>
      </c>
      <c r="U239" s="67">
        <v>0</v>
      </c>
      <c r="V239" s="66">
        <v>1071600</v>
      </c>
      <c r="W239" s="71">
        <f t="shared" si="85"/>
        <v>37</v>
      </c>
      <c r="X239">
        <f t="shared" si="88"/>
        <v>0</v>
      </c>
      <c r="Y239">
        <f t="shared" si="89"/>
        <v>0</v>
      </c>
      <c r="Z239">
        <f t="shared" si="90"/>
        <v>0</v>
      </c>
      <c r="AA239">
        <f t="shared" si="91"/>
        <v>0</v>
      </c>
      <c r="AB239">
        <f t="shared" si="92"/>
        <v>0</v>
      </c>
      <c r="AC239">
        <f t="shared" si="93"/>
        <v>0</v>
      </c>
      <c r="AD239">
        <f t="shared" si="94"/>
        <v>0</v>
      </c>
      <c r="AE239">
        <f t="shared" si="95"/>
        <v>0</v>
      </c>
      <c r="AF239">
        <f t="shared" si="96"/>
        <v>0</v>
      </c>
      <c r="AG239">
        <f t="shared" si="97"/>
        <v>0</v>
      </c>
      <c r="AH239">
        <f t="shared" si="98"/>
        <v>0</v>
      </c>
      <c r="AI239">
        <f t="shared" si="99"/>
        <v>0</v>
      </c>
      <c r="AJ239">
        <f t="shared" si="100"/>
        <v>0</v>
      </c>
      <c r="AK239">
        <f t="shared" si="101"/>
        <v>0</v>
      </c>
      <c r="AL239">
        <f t="shared" si="102"/>
        <v>0</v>
      </c>
      <c r="AM239">
        <f t="shared" si="103"/>
        <v>0</v>
      </c>
      <c r="AN239">
        <f t="shared" si="104"/>
        <v>0</v>
      </c>
      <c r="AO239">
        <f t="shared" si="105"/>
        <v>0</v>
      </c>
      <c r="AP239">
        <f t="shared" si="86"/>
        <v>0</v>
      </c>
      <c r="AQ239">
        <f t="shared" si="106"/>
        <v>0</v>
      </c>
      <c r="AR239">
        <f t="shared" si="107"/>
        <v>0</v>
      </c>
      <c r="AS239">
        <f t="shared" si="108"/>
        <v>0</v>
      </c>
      <c r="AT239">
        <f t="shared" si="109"/>
        <v>0</v>
      </c>
      <c r="AU239">
        <f t="shared" si="87"/>
        <v>1</v>
      </c>
      <c r="AV239">
        <f t="shared" si="110"/>
        <v>0</v>
      </c>
      <c r="AW239">
        <f t="shared" si="111"/>
        <v>0</v>
      </c>
      <c r="AX239">
        <f t="shared" si="112"/>
        <v>0</v>
      </c>
    </row>
    <row r="240" spans="1:50" ht="63" hidden="1" x14ac:dyDescent="0.25">
      <c r="A240" s="115">
        <v>239</v>
      </c>
      <c r="B240" s="64" t="s">
        <v>1176</v>
      </c>
      <c r="C240" s="64" t="s">
        <v>249</v>
      </c>
      <c r="D240" s="64" t="s">
        <v>1183</v>
      </c>
      <c r="E240" s="67">
        <v>309786</v>
      </c>
      <c r="F240" s="67">
        <v>2</v>
      </c>
      <c r="G240" s="67">
        <v>0</v>
      </c>
      <c r="H240" s="67">
        <v>5</v>
      </c>
      <c r="I240" s="67">
        <v>1</v>
      </c>
      <c r="J240" s="67">
        <v>0</v>
      </c>
      <c r="K240" s="67">
        <v>2</v>
      </c>
      <c r="L240" s="67">
        <v>0</v>
      </c>
      <c r="M240" s="67">
        <v>1</v>
      </c>
      <c r="N240" s="67">
        <v>4</v>
      </c>
      <c r="O240" s="67">
        <v>10</v>
      </c>
      <c r="P240" s="67">
        <v>7</v>
      </c>
      <c r="Q240" s="67">
        <v>0</v>
      </c>
      <c r="R240" s="67">
        <v>2</v>
      </c>
      <c r="S240" s="67">
        <v>3</v>
      </c>
      <c r="T240" s="67">
        <v>0</v>
      </c>
      <c r="U240" s="67">
        <v>0</v>
      </c>
      <c r="V240" s="67">
        <v>182686</v>
      </c>
      <c r="W240" s="71">
        <f t="shared" si="85"/>
        <v>37</v>
      </c>
      <c r="X240">
        <f t="shared" si="88"/>
        <v>0</v>
      </c>
      <c r="Y240">
        <f t="shared" si="89"/>
        <v>0</v>
      </c>
      <c r="Z240">
        <f t="shared" si="90"/>
        <v>0</v>
      </c>
      <c r="AA240">
        <f t="shared" si="91"/>
        <v>0</v>
      </c>
      <c r="AB240">
        <f t="shared" si="92"/>
        <v>0</v>
      </c>
      <c r="AC240">
        <f t="shared" si="93"/>
        <v>0</v>
      </c>
      <c r="AD240">
        <f t="shared" si="94"/>
        <v>0</v>
      </c>
      <c r="AE240">
        <f t="shared" si="95"/>
        <v>0</v>
      </c>
      <c r="AF240">
        <f t="shared" si="96"/>
        <v>0</v>
      </c>
      <c r="AG240">
        <f t="shared" si="97"/>
        <v>0</v>
      </c>
      <c r="AH240">
        <f t="shared" si="98"/>
        <v>0</v>
      </c>
      <c r="AI240">
        <f t="shared" si="99"/>
        <v>0</v>
      </c>
      <c r="AJ240">
        <f t="shared" si="100"/>
        <v>0</v>
      </c>
      <c r="AK240">
        <f t="shared" si="101"/>
        <v>0</v>
      </c>
      <c r="AL240">
        <f t="shared" si="102"/>
        <v>0</v>
      </c>
      <c r="AM240">
        <f t="shared" si="103"/>
        <v>0</v>
      </c>
      <c r="AN240">
        <f t="shared" si="104"/>
        <v>0</v>
      </c>
      <c r="AO240">
        <f t="shared" si="105"/>
        <v>0</v>
      </c>
      <c r="AP240">
        <f t="shared" si="86"/>
        <v>1</v>
      </c>
      <c r="AQ240">
        <f t="shared" si="106"/>
        <v>0</v>
      </c>
      <c r="AR240">
        <f t="shared" si="107"/>
        <v>0</v>
      </c>
      <c r="AS240">
        <f t="shared" si="108"/>
        <v>0</v>
      </c>
      <c r="AT240">
        <f t="shared" si="109"/>
        <v>0</v>
      </c>
      <c r="AU240">
        <f t="shared" si="87"/>
        <v>0</v>
      </c>
      <c r="AV240">
        <f t="shared" si="110"/>
        <v>0</v>
      </c>
      <c r="AW240">
        <f t="shared" si="111"/>
        <v>0</v>
      </c>
      <c r="AX240">
        <f t="shared" si="112"/>
        <v>0</v>
      </c>
    </row>
    <row r="241" spans="1:50" ht="63" hidden="1" x14ac:dyDescent="0.25">
      <c r="A241" s="115">
        <v>240</v>
      </c>
      <c r="B241" s="64" t="s">
        <v>1176</v>
      </c>
      <c r="C241" s="64" t="s">
        <v>249</v>
      </c>
      <c r="D241" s="64" t="s">
        <v>1185</v>
      </c>
      <c r="E241" s="67">
        <v>303100</v>
      </c>
      <c r="F241" s="67">
        <v>2</v>
      </c>
      <c r="G241" s="67">
        <v>0</v>
      </c>
      <c r="H241" s="67">
        <v>5</v>
      </c>
      <c r="I241" s="67">
        <v>1</v>
      </c>
      <c r="J241" s="67">
        <v>0</v>
      </c>
      <c r="K241" s="67">
        <v>2</v>
      </c>
      <c r="L241" s="67">
        <v>0</v>
      </c>
      <c r="M241" s="67">
        <v>1</v>
      </c>
      <c r="N241" s="67">
        <v>4</v>
      </c>
      <c r="O241" s="67">
        <v>10</v>
      </c>
      <c r="P241" s="67">
        <v>7</v>
      </c>
      <c r="Q241" s="67">
        <v>0</v>
      </c>
      <c r="R241" s="67">
        <v>2</v>
      </c>
      <c r="S241" s="67">
        <v>3</v>
      </c>
      <c r="T241" s="67">
        <v>0</v>
      </c>
      <c r="U241" s="67">
        <v>0</v>
      </c>
      <c r="V241" s="67">
        <v>180000</v>
      </c>
      <c r="W241" s="71">
        <f t="shared" si="85"/>
        <v>37</v>
      </c>
      <c r="X241">
        <f t="shared" si="88"/>
        <v>0</v>
      </c>
      <c r="Y241">
        <f t="shared" si="89"/>
        <v>0</v>
      </c>
      <c r="Z241">
        <f t="shared" si="90"/>
        <v>0</v>
      </c>
      <c r="AA241">
        <f t="shared" si="91"/>
        <v>0</v>
      </c>
      <c r="AB241">
        <f t="shared" si="92"/>
        <v>0</v>
      </c>
      <c r="AC241">
        <f t="shared" si="93"/>
        <v>0</v>
      </c>
      <c r="AD241">
        <f t="shared" si="94"/>
        <v>0</v>
      </c>
      <c r="AE241">
        <f t="shared" si="95"/>
        <v>0</v>
      </c>
      <c r="AF241">
        <f t="shared" si="96"/>
        <v>0</v>
      </c>
      <c r="AG241">
        <f t="shared" si="97"/>
        <v>0</v>
      </c>
      <c r="AH241">
        <f t="shared" si="98"/>
        <v>0</v>
      </c>
      <c r="AI241">
        <f t="shared" si="99"/>
        <v>0</v>
      </c>
      <c r="AJ241">
        <f t="shared" si="100"/>
        <v>0</v>
      </c>
      <c r="AK241">
        <f t="shared" si="101"/>
        <v>0</v>
      </c>
      <c r="AL241">
        <f t="shared" si="102"/>
        <v>0</v>
      </c>
      <c r="AM241">
        <f t="shared" si="103"/>
        <v>0</v>
      </c>
      <c r="AN241">
        <f t="shared" si="104"/>
        <v>0</v>
      </c>
      <c r="AO241">
        <f t="shared" si="105"/>
        <v>0</v>
      </c>
      <c r="AP241">
        <f t="shared" si="86"/>
        <v>1</v>
      </c>
      <c r="AQ241">
        <f t="shared" si="106"/>
        <v>0</v>
      </c>
      <c r="AR241">
        <f t="shared" si="107"/>
        <v>0</v>
      </c>
      <c r="AS241">
        <f t="shared" si="108"/>
        <v>0</v>
      </c>
      <c r="AT241">
        <f t="shared" si="109"/>
        <v>0</v>
      </c>
      <c r="AU241">
        <f t="shared" si="87"/>
        <v>0</v>
      </c>
      <c r="AV241">
        <f t="shared" si="110"/>
        <v>0</v>
      </c>
      <c r="AW241">
        <f t="shared" si="111"/>
        <v>0</v>
      </c>
      <c r="AX241">
        <f t="shared" si="112"/>
        <v>0</v>
      </c>
    </row>
    <row r="242" spans="1:50" ht="63" hidden="1" x14ac:dyDescent="0.25">
      <c r="A242" s="115">
        <v>241</v>
      </c>
      <c r="B242" s="64" t="s">
        <v>1176</v>
      </c>
      <c r="C242" s="64" t="s">
        <v>249</v>
      </c>
      <c r="D242" s="64" t="s">
        <v>1186</v>
      </c>
      <c r="E242" s="67">
        <v>207226</v>
      </c>
      <c r="F242" s="67">
        <v>2</v>
      </c>
      <c r="G242" s="67">
        <v>0</v>
      </c>
      <c r="H242" s="67">
        <v>5</v>
      </c>
      <c r="I242" s="67">
        <v>1</v>
      </c>
      <c r="J242" s="67">
        <v>0</v>
      </c>
      <c r="K242" s="67">
        <v>2</v>
      </c>
      <c r="L242" s="67">
        <v>0</v>
      </c>
      <c r="M242" s="67">
        <v>1</v>
      </c>
      <c r="N242" s="67">
        <v>4</v>
      </c>
      <c r="O242" s="67">
        <v>10</v>
      </c>
      <c r="P242" s="67">
        <v>7</v>
      </c>
      <c r="Q242" s="67">
        <v>0</v>
      </c>
      <c r="R242" s="67">
        <v>2</v>
      </c>
      <c r="S242" s="67">
        <v>3</v>
      </c>
      <c r="T242" s="67">
        <v>0</v>
      </c>
      <c r="U242" s="67">
        <v>0</v>
      </c>
      <c r="V242" s="67">
        <v>122926</v>
      </c>
      <c r="W242" s="71">
        <f t="shared" si="85"/>
        <v>37</v>
      </c>
      <c r="X242">
        <f t="shared" si="88"/>
        <v>0</v>
      </c>
      <c r="Y242">
        <f t="shared" si="89"/>
        <v>0</v>
      </c>
      <c r="Z242">
        <f t="shared" si="90"/>
        <v>0</v>
      </c>
      <c r="AA242">
        <f t="shared" si="91"/>
        <v>0</v>
      </c>
      <c r="AB242">
        <f t="shared" si="92"/>
        <v>0</v>
      </c>
      <c r="AC242">
        <f t="shared" si="93"/>
        <v>0</v>
      </c>
      <c r="AD242">
        <f t="shared" si="94"/>
        <v>0</v>
      </c>
      <c r="AE242">
        <f t="shared" si="95"/>
        <v>0</v>
      </c>
      <c r="AF242">
        <f t="shared" si="96"/>
        <v>0</v>
      </c>
      <c r="AG242">
        <f t="shared" si="97"/>
        <v>0</v>
      </c>
      <c r="AH242">
        <f t="shared" si="98"/>
        <v>0</v>
      </c>
      <c r="AI242">
        <f t="shared" si="99"/>
        <v>0</v>
      </c>
      <c r="AJ242">
        <f t="shared" si="100"/>
        <v>0</v>
      </c>
      <c r="AK242">
        <f t="shared" si="101"/>
        <v>0</v>
      </c>
      <c r="AL242">
        <f t="shared" si="102"/>
        <v>0</v>
      </c>
      <c r="AM242">
        <f t="shared" si="103"/>
        <v>0</v>
      </c>
      <c r="AN242">
        <f t="shared" si="104"/>
        <v>0</v>
      </c>
      <c r="AO242">
        <f t="shared" si="105"/>
        <v>0</v>
      </c>
      <c r="AP242">
        <f t="shared" si="86"/>
        <v>1</v>
      </c>
      <c r="AQ242">
        <f t="shared" si="106"/>
        <v>0</v>
      </c>
      <c r="AR242">
        <f t="shared" si="107"/>
        <v>0</v>
      </c>
      <c r="AS242">
        <f t="shared" si="108"/>
        <v>0</v>
      </c>
      <c r="AT242">
        <f t="shared" si="109"/>
        <v>0</v>
      </c>
      <c r="AU242">
        <f t="shared" si="87"/>
        <v>0</v>
      </c>
      <c r="AV242">
        <f t="shared" si="110"/>
        <v>0</v>
      </c>
      <c r="AW242">
        <f t="shared" si="111"/>
        <v>0</v>
      </c>
      <c r="AX242">
        <f t="shared" si="112"/>
        <v>0</v>
      </c>
    </row>
    <row r="243" spans="1:50" ht="63" hidden="1" x14ac:dyDescent="0.25">
      <c r="A243" s="115">
        <v>242</v>
      </c>
      <c r="B243" s="64" t="s">
        <v>1176</v>
      </c>
      <c r="C243" s="64" t="s">
        <v>249</v>
      </c>
      <c r="D243" s="64" t="s">
        <v>1195</v>
      </c>
      <c r="E243" s="67">
        <v>259673</v>
      </c>
      <c r="F243" s="67">
        <v>2</v>
      </c>
      <c r="G243" s="67">
        <v>0</v>
      </c>
      <c r="H243" s="67">
        <v>5</v>
      </c>
      <c r="I243" s="67">
        <v>1</v>
      </c>
      <c r="J243" s="67">
        <v>0</v>
      </c>
      <c r="K243" s="67">
        <v>2</v>
      </c>
      <c r="L243" s="67">
        <v>0</v>
      </c>
      <c r="M243" s="67">
        <v>1</v>
      </c>
      <c r="N243" s="67">
        <v>4</v>
      </c>
      <c r="O243" s="67">
        <v>10</v>
      </c>
      <c r="P243" s="67">
        <v>7</v>
      </c>
      <c r="Q243" s="67">
        <v>0</v>
      </c>
      <c r="R243" s="67">
        <v>2</v>
      </c>
      <c r="S243" s="67">
        <v>3</v>
      </c>
      <c r="T243" s="67">
        <v>0</v>
      </c>
      <c r="U243" s="67">
        <v>0</v>
      </c>
      <c r="V243" s="67">
        <v>153209</v>
      </c>
      <c r="W243" s="71">
        <f t="shared" si="85"/>
        <v>37</v>
      </c>
      <c r="X243">
        <f t="shared" si="88"/>
        <v>0</v>
      </c>
      <c r="Y243">
        <f t="shared" si="89"/>
        <v>0</v>
      </c>
      <c r="Z243">
        <f t="shared" si="90"/>
        <v>0</v>
      </c>
      <c r="AA243">
        <f t="shared" si="91"/>
        <v>0</v>
      </c>
      <c r="AB243">
        <f t="shared" si="92"/>
        <v>0</v>
      </c>
      <c r="AC243">
        <f t="shared" si="93"/>
        <v>0</v>
      </c>
      <c r="AD243">
        <f t="shared" si="94"/>
        <v>0</v>
      </c>
      <c r="AE243">
        <f t="shared" si="95"/>
        <v>0</v>
      </c>
      <c r="AF243">
        <f t="shared" si="96"/>
        <v>0</v>
      </c>
      <c r="AG243">
        <f t="shared" si="97"/>
        <v>0</v>
      </c>
      <c r="AH243">
        <f t="shared" si="98"/>
        <v>0</v>
      </c>
      <c r="AI243">
        <f t="shared" si="99"/>
        <v>0</v>
      </c>
      <c r="AJ243">
        <f t="shared" si="100"/>
        <v>0</v>
      </c>
      <c r="AK243">
        <f t="shared" si="101"/>
        <v>0</v>
      </c>
      <c r="AL243">
        <f t="shared" si="102"/>
        <v>0</v>
      </c>
      <c r="AM243">
        <f t="shared" si="103"/>
        <v>0</v>
      </c>
      <c r="AN243">
        <f t="shared" si="104"/>
        <v>0</v>
      </c>
      <c r="AO243">
        <f t="shared" si="105"/>
        <v>0</v>
      </c>
      <c r="AP243">
        <f t="shared" si="86"/>
        <v>1</v>
      </c>
      <c r="AQ243">
        <f t="shared" si="106"/>
        <v>0</v>
      </c>
      <c r="AR243">
        <f t="shared" si="107"/>
        <v>0</v>
      </c>
      <c r="AS243">
        <f t="shared" si="108"/>
        <v>0</v>
      </c>
      <c r="AT243">
        <f t="shared" si="109"/>
        <v>0</v>
      </c>
      <c r="AU243">
        <f t="shared" si="87"/>
        <v>0</v>
      </c>
      <c r="AV243">
        <f t="shared" si="110"/>
        <v>0</v>
      </c>
      <c r="AW243">
        <f t="shared" si="111"/>
        <v>0</v>
      </c>
      <c r="AX243">
        <f t="shared" si="112"/>
        <v>0</v>
      </c>
    </row>
    <row r="244" spans="1:50" ht="63" hidden="1" x14ac:dyDescent="0.25">
      <c r="A244" s="115">
        <v>243</v>
      </c>
      <c r="B244" s="59" t="s">
        <v>1675</v>
      </c>
      <c r="C244" s="59" t="s">
        <v>716</v>
      </c>
      <c r="D244" s="59" t="s">
        <v>1676</v>
      </c>
      <c r="E244" s="65">
        <v>489791</v>
      </c>
      <c r="F244" s="64">
        <v>4</v>
      </c>
      <c r="G244" s="59">
        <v>0</v>
      </c>
      <c r="H244" s="59">
        <v>5</v>
      </c>
      <c r="I244" s="59">
        <v>11</v>
      </c>
      <c r="J244" s="59">
        <v>0</v>
      </c>
      <c r="K244" s="59">
        <v>2</v>
      </c>
      <c r="L244" s="59">
        <v>0</v>
      </c>
      <c r="M244" s="59">
        <v>1</v>
      </c>
      <c r="N244" s="59">
        <v>9</v>
      </c>
      <c r="O244" s="64">
        <v>0</v>
      </c>
      <c r="P244" s="64">
        <v>0</v>
      </c>
      <c r="Q244" s="59">
        <v>0</v>
      </c>
      <c r="R244" s="59">
        <v>2</v>
      </c>
      <c r="S244" s="59">
        <v>3</v>
      </c>
      <c r="T244" s="59">
        <v>0</v>
      </c>
      <c r="U244" s="59">
        <v>0</v>
      </c>
      <c r="V244" s="74">
        <v>333126</v>
      </c>
      <c r="W244" s="71">
        <f t="shared" si="85"/>
        <v>37</v>
      </c>
      <c r="X244">
        <f t="shared" si="88"/>
        <v>0</v>
      </c>
      <c r="Y244">
        <f t="shared" si="89"/>
        <v>0</v>
      </c>
      <c r="Z244">
        <f t="shared" si="90"/>
        <v>0</v>
      </c>
      <c r="AA244">
        <f t="shared" si="91"/>
        <v>0</v>
      </c>
      <c r="AB244">
        <f t="shared" si="92"/>
        <v>0</v>
      </c>
      <c r="AC244">
        <f t="shared" si="93"/>
        <v>0</v>
      </c>
      <c r="AD244">
        <f t="shared" si="94"/>
        <v>0</v>
      </c>
      <c r="AE244">
        <f t="shared" si="95"/>
        <v>0</v>
      </c>
      <c r="AF244">
        <f t="shared" si="96"/>
        <v>0</v>
      </c>
      <c r="AG244">
        <f t="shared" si="97"/>
        <v>0</v>
      </c>
      <c r="AH244">
        <f t="shared" si="98"/>
        <v>0</v>
      </c>
      <c r="AI244">
        <f t="shared" si="99"/>
        <v>0</v>
      </c>
      <c r="AJ244">
        <f t="shared" si="100"/>
        <v>0</v>
      </c>
      <c r="AK244">
        <f t="shared" si="101"/>
        <v>0</v>
      </c>
      <c r="AL244">
        <f t="shared" si="102"/>
        <v>0</v>
      </c>
      <c r="AM244">
        <f t="shared" si="103"/>
        <v>0</v>
      </c>
      <c r="AN244">
        <f t="shared" si="104"/>
        <v>0</v>
      </c>
      <c r="AO244">
        <f t="shared" si="105"/>
        <v>0</v>
      </c>
      <c r="AP244">
        <f t="shared" si="86"/>
        <v>0</v>
      </c>
      <c r="AQ244">
        <f t="shared" si="106"/>
        <v>0</v>
      </c>
      <c r="AR244">
        <f t="shared" si="107"/>
        <v>0</v>
      </c>
      <c r="AS244">
        <f t="shared" si="108"/>
        <v>0</v>
      </c>
      <c r="AT244">
        <f t="shared" si="109"/>
        <v>0</v>
      </c>
      <c r="AU244">
        <f t="shared" si="87"/>
        <v>0</v>
      </c>
      <c r="AV244">
        <f t="shared" si="110"/>
        <v>1</v>
      </c>
      <c r="AW244">
        <f t="shared" si="111"/>
        <v>0</v>
      </c>
      <c r="AX244">
        <f t="shared" si="112"/>
        <v>0</v>
      </c>
    </row>
    <row r="245" spans="1:50" ht="63" hidden="1" x14ac:dyDescent="0.25">
      <c r="A245" s="115">
        <v>244</v>
      </c>
      <c r="B245" s="64" t="s">
        <v>1200</v>
      </c>
      <c r="C245" s="64" t="s">
        <v>1201</v>
      </c>
      <c r="D245" s="64" t="s">
        <v>1202</v>
      </c>
      <c r="E245" s="67">
        <v>2000000</v>
      </c>
      <c r="F245" s="67">
        <v>0</v>
      </c>
      <c r="G245" s="67">
        <v>3</v>
      </c>
      <c r="H245" s="67">
        <v>3</v>
      </c>
      <c r="I245" s="67">
        <v>5</v>
      </c>
      <c r="J245" s="67">
        <v>0</v>
      </c>
      <c r="K245" s="67">
        <v>2</v>
      </c>
      <c r="L245" s="67">
        <v>0</v>
      </c>
      <c r="M245" s="67">
        <v>9</v>
      </c>
      <c r="N245" s="67">
        <v>1</v>
      </c>
      <c r="O245" s="67">
        <v>3</v>
      </c>
      <c r="P245" s="67">
        <v>3</v>
      </c>
      <c r="Q245" s="67">
        <v>0</v>
      </c>
      <c r="R245" s="67">
        <v>2</v>
      </c>
      <c r="S245" s="67">
        <v>3</v>
      </c>
      <c r="T245" s="67">
        <v>3</v>
      </c>
      <c r="U245" s="67">
        <v>0</v>
      </c>
      <c r="V245" s="67">
        <v>1480000</v>
      </c>
      <c r="W245" s="71">
        <f t="shared" si="85"/>
        <v>37</v>
      </c>
      <c r="X245">
        <f t="shared" si="88"/>
        <v>0</v>
      </c>
      <c r="Y245">
        <f t="shared" si="89"/>
        <v>1</v>
      </c>
      <c r="Z245">
        <f t="shared" si="90"/>
        <v>0</v>
      </c>
      <c r="AA245">
        <f t="shared" si="91"/>
        <v>0</v>
      </c>
      <c r="AB245">
        <f t="shared" si="92"/>
        <v>0</v>
      </c>
      <c r="AC245">
        <f t="shared" si="93"/>
        <v>0</v>
      </c>
      <c r="AD245">
        <f t="shared" si="94"/>
        <v>0</v>
      </c>
      <c r="AE245">
        <f t="shared" si="95"/>
        <v>0</v>
      </c>
      <c r="AF245">
        <f t="shared" si="96"/>
        <v>0</v>
      </c>
      <c r="AG245">
        <f t="shared" si="97"/>
        <v>0</v>
      </c>
      <c r="AH245">
        <f t="shared" si="98"/>
        <v>0</v>
      </c>
      <c r="AI245">
        <f t="shared" si="99"/>
        <v>0</v>
      </c>
      <c r="AJ245">
        <f t="shared" si="100"/>
        <v>0</v>
      </c>
      <c r="AK245">
        <f t="shared" si="101"/>
        <v>0</v>
      </c>
      <c r="AL245">
        <f t="shared" si="102"/>
        <v>0</v>
      </c>
      <c r="AM245">
        <f t="shared" si="103"/>
        <v>0</v>
      </c>
      <c r="AN245">
        <f t="shared" si="104"/>
        <v>0</v>
      </c>
      <c r="AO245">
        <f t="shared" si="105"/>
        <v>0</v>
      </c>
      <c r="AP245">
        <f t="shared" si="86"/>
        <v>0</v>
      </c>
      <c r="AQ245">
        <f t="shared" si="106"/>
        <v>0</v>
      </c>
      <c r="AR245">
        <f t="shared" si="107"/>
        <v>0</v>
      </c>
      <c r="AS245">
        <f t="shared" si="108"/>
        <v>0</v>
      </c>
      <c r="AT245">
        <f t="shared" si="109"/>
        <v>0</v>
      </c>
      <c r="AU245">
        <f t="shared" si="87"/>
        <v>0</v>
      </c>
      <c r="AV245">
        <f t="shared" si="110"/>
        <v>0</v>
      </c>
      <c r="AW245">
        <f t="shared" si="111"/>
        <v>0</v>
      </c>
      <c r="AX245">
        <f t="shared" si="112"/>
        <v>0</v>
      </c>
    </row>
    <row r="246" spans="1:50" ht="78.75" hidden="1" x14ac:dyDescent="0.25">
      <c r="A246" s="115">
        <v>245</v>
      </c>
      <c r="B246" s="64" t="s">
        <v>1159</v>
      </c>
      <c r="C246" s="64" t="s">
        <v>1162</v>
      </c>
      <c r="D246" s="64" t="s">
        <v>1163</v>
      </c>
      <c r="E246" s="67">
        <v>360000</v>
      </c>
      <c r="F246" s="67">
        <v>5</v>
      </c>
      <c r="G246" s="67">
        <v>3</v>
      </c>
      <c r="H246" s="67">
        <v>3</v>
      </c>
      <c r="I246" s="67">
        <v>1</v>
      </c>
      <c r="J246" s="67">
        <v>0</v>
      </c>
      <c r="K246" s="67">
        <v>4</v>
      </c>
      <c r="L246" s="67">
        <v>0</v>
      </c>
      <c r="M246" s="67">
        <v>1</v>
      </c>
      <c r="N246" s="67">
        <v>6</v>
      </c>
      <c r="O246" s="67">
        <v>3</v>
      </c>
      <c r="P246" s="67">
        <v>3</v>
      </c>
      <c r="Q246" s="67">
        <v>0</v>
      </c>
      <c r="R246" s="67">
        <v>2</v>
      </c>
      <c r="S246" s="67">
        <v>3</v>
      </c>
      <c r="T246" s="67">
        <v>3</v>
      </c>
      <c r="U246" s="67">
        <v>0</v>
      </c>
      <c r="V246" s="67">
        <v>28000</v>
      </c>
      <c r="W246" s="71">
        <f t="shared" ref="W246:W309" si="113">SUM(F246:U246)</f>
        <v>37</v>
      </c>
      <c r="X246">
        <f t="shared" si="88"/>
        <v>0</v>
      </c>
      <c r="Y246">
        <f t="shared" si="89"/>
        <v>0</v>
      </c>
      <c r="Z246">
        <f t="shared" si="90"/>
        <v>0</v>
      </c>
      <c r="AA246">
        <f t="shared" si="91"/>
        <v>0</v>
      </c>
      <c r="AB246">
        <f t="shared" si="92"/>
        <v>0</v>
      </c>
      <c r="AC246">
        <f t="shared" si="93"/>
        <v>0</v>
      </c>
      <c r="AD246">
        <f t="shared" si="94"/>
        <v>0</v>
      </c>
      <c r="AE246">
        <f t="shared" si="95"/>
        <v>0</v>
      </c>
      <c r="AF246">
        <f t="shared" si="96"/>
        <v>0</v>
      </c>
      <c r="AG246">
        <f t="shared" si="97"/>
        <v>0</v>
      </c>
      <c r="AH246">
        <f t="shared" si="98"/>
        <v>0</v>
      </c>
      <c r="AI246">
        <f t="shared" si="99"/>
        <v>0</v>
      </c>
      <c r="AJ246">
        <f t="shared" si="100"/>
        <v>0</v>
      </c>
      <c r="AK246">
        <f t="shared" si="101"/>
        <v>0</v>
      </c>
      <c r="AL246">
        <f t="shared" si="102"/>
        <v>0</v>
      </c>
      <c r="AM246">
        <f t="shared" si="103"/>
        <v>0</v>
      </c>
      <c r="AN246">
        <f t="shared" si="104"/>
        <v>0</v>
      </c>
      <c r="AO246">
        <f t="shared" si="105"/>
        <v>0</v>
      </c>
      <c r="AP246">
        <f t="shared" si="86"/>
        <v>0</v>
      </c>
      <c r="AQ246">
        <f t="shared" si="106"/>
        <v>0</v>
      </c>
      <c r="AR246">
        <f t="shared" si="107"/>
        <v>0</v>
      </c>
      <c r="AS246">
        <f t="shared" si="108"/>
        <v>1</v>
      </c>
      <c r="AT246">
        <f t="shared" si="109"/>
        <v>0</v>
      </c>
      <c r="AU246">
        <f t="shared" si="87"/>
        <v>0</v>
      </c>
      <c r="AV246">
        <f t="shared" si="110"/>
        <v>0</v>
      </c>
      <c r="AW246">
        <f t="shared" si="111"/>
        <v>0</v>
      </c>
      <c r="AX246">
        <f t="shared" si="112"/>
        <v>0</v>
      </c>
    </row>
    <row r="247" spans="1:50" ht="63" hidden="1" x14ac:dyDescent="0.25">
      <c r="A247" s="115">
        <v>246</v>
      </c>
      <c r="B247" s="59" t="s">
        <v>255</v>
      </c>
      <c r="C247" s="59" t="s">
        <v>1364</v>
      </c>
      <c r="D247" s="59" t="s">
        <v>1363</v>
      </c>
      <c r="E247" s="66">
        <v>1125840</v>
      </c>
      <c r="F247" s="67">
        <v>5</v>
      </c>
      <c r="G247" s="72">
        <v>6</v>
      </c>
      <c r="H247" s="72">
        <v>1</v>
      </c>
      <c r="I247" s="72">
        <v>5</v>
      </c>
      <c r="J247" s="72">
        <v>0</v>
      </c>
      <c r="K247" s="72">
        <v>2</v>
      </c>
      <c r="L247" s="72">
        <v>0</v>
      </c>
      <c r="M247" s="72">
        <v>9</v>
      </c>
      <c r="N247" s="72">
        <v>1</v>
      </c>
      <c r="O247" s="67">
        <v>0</v>
      </c>
      <c r="P247" s="67">
        <v>0</v>
      </c>
      <c r="Q247" s="72">
        <v>0</v>
      </c>
      <c r="R247" s="72">
        <v>2</v>
      </c>
      <c r="S247" s="72">
        <v>3</v>
      </c>
      <c r="T247" s="72">
        <v>3</v>
      </c>
      <c r="U247" s="72">
        <v>0</v>
      </c>
      <c r="V247" s="77">
        <v>900672</v>
      </c>
      <c r="W247" s="71">
        <f t="shared" si="113"/>
        <v>37</v>
      </c>
      <c r="X247">
        <f t="shared" si="88"/>
        <v>0</v>
      </c>
      <c r="Y247">
        <f t="shared" si="89"/>
        <v>0</v>
      </c>
      <c r="Z247">
        <f t="shared" si="90"/>
        <v>0</v>
      </c>
      <c r="AA247">
        <f t="shared" si="91"/>
        <v>0</v>
      </c>
      <c r="AB247">
        <f t="shared" si="92"/>
        <v>0</v>
      </c>
      <c r="AC247">
        <f t="shared" si="93"/>
        <v>0</v>
      </c>
      <c r="AD247">
        <f t="shared" si="94"/>
        <v>0</v>
      </c>
      <c r="AE247">
        <f t="shared" si="95"/>
        <v>0</v>
      </c>
      <c r="AF247">
        <f t="shared" si="96"/>
        <v>0</v>
      </c>
      <c r="AG247">
        <f t="shared" si="97"/>
        <v>0</v>
      </c>
      <c r="AH247">
        <f t="shared" si="98"/>
        <v>0</v>
      </c>
      <c r="AI247">
        <f t="shared" si="99"/>
        <v>0</v>
      </c>
      <c r="AJ247">
        <f t="shared" si="100"/>
        <v>0</v>
      </c>
      <c r="AK247">
        <f t="shared" si="101"/>
        <v>0</v>
      </c>
      <c r="AL247">
        <f t="shared" si="102"/>
        <v>1</v>
      </c>
      <c r="AM247">
        <f t="shared" si="103"/>
        <v>0</v>
      </c>
      <c r="AN247">
        <f t="shared" si="104"/>
        <v>0</v>
      </c>
      <c r="AO247">
        <f t="shared" si="105"/>
        <v>0</v>
      </c>
      <c r="AP247">
        <f t="shared" si="86"/>
        <v>0</v>
      </c>
      <c r="AQ247">
        <f t="shared" si="106"/>
        <v>0</v>
      </c>
      <c r="AR247">
        <f t="shared" si="107"/>
        <v>0</v>
      </c>
      <c r="AS247">
        <f t="shared" si="108"/>
        <v>0</v>
      </c>
      <c r="AT247">
        <f t="shared" si="109"/>
        <v>0</v>
      </c>
      <c r="AU247">
        <f t="shared" si="87"/>
        <v>0</v>
      </c>
      <c r="AV247">
        <f t="shared" si="110"/>
        <v>0</v>
      </c>
      <c r="AW247">
        <f t="shared" si="111"/>
        <v>0</v>
      </c>
      <c r="AX247">
        <f t="shared" si="112"/>
        <v>0</v>
      </c>
    </row>
    <row r="248" spans="1:50" ht="63" hidden="1" x14ac:dyDescent="0.25">
      <c r="A248" s="115">
        <v>247</v>
      </c>
      <c r="B248" s="59" t="s">
        <v>255</v>
      </c>
      <c r="C248" s="59" t="s">
        <v>1365</v>
      </c>
      <c r="D248" s="59" t="s">
        <v>1363</v>
      </c>
      <c r="E248" s="66">
        <v>1205560</v>
      </c>
      <c r="F248" s="67">
        <v>5</v>
      </c>
      <c r="G248" s="72">
        <v>6</v>
      </c>
      <c r="H248" s="72">
        <v>1</v>
      </c>
      <c r="I248" s="72">
        <v>5</v>
      </c>
      <c r="J248" s="72">
        <v>0</v>
      </c>
      <c r="K248" s="72">
        <v>2</v>
      </c>
      <c r="L248" s="72">
        <v>0</v>
      </c>
      <c r="M248" s="72">
        <v>9</v>
      </c>
      <c r="N248" s="72">
        <v>1</v>
      </c>
      <c r="O248" s="67">
        <v>0</v>
      </c>
      <c r="P248" s="67">
        <v>0</v>
      </c>
      <c r="Q248" s="72">
        <v>0</v>
      </c>
      <c r="R248" s="72">
        <v>2</v>
      </c>
      <c r="S248" s="72">
        <v>3</v>
      </c>
      <c r="T248" s="72">
        <v>3</v>
      </c>
      <c r="U248" s="72">
        <v>0</v>
      </c>
      <c r="V248" s="77">
        <v>964448</v>
      </c>
      <c r="W248" s="71">
        <f t="shared" si="113"/>
        <v>37</v>
      </c>
      <c r="X248">
        <f t="shared" si="88"/>
        <v>0</v>
      </c>
      <c r="Y248">
        <f t="shared" si="89"/>
        <v>0</v>
      </c>
      <c r="Z248">
        <f t="shared" si="90"/>
        <v>0</v>
      </c>
      <c r="AA248">
        <f t="shared" si="91"/>
        <v>0</v>
      </c>
      <c r="AB248">
        <f t="shared" si="92"/>
        <v>0</v>
      </c>
      <c r="AC248">
        <f t="shared" si="93"/>
        <v>0</v>
      </c>
      <c r="AD248">
        <f t="shared" si="94"/>
        <v>0</v>
      </c>
      <c r="AE248">
        <f t="shared" si="95"/>
        <v>0</v>
      </c>
      <c r="AF248">
        <f t="shared" si="96"/>
        <v>0</v>
      </c>
      <c r="AG248">
        <f t="shared" si="97"/>
        <v>0</v>
      </c>
      <c r="AH248">
        <f t="shared" si="98"/>
        <v>0</v>
      </c>
      <c r="AI248">
        <f t="shared" si="99"/>
        <v>0</v>
      </c>
      <c r="AJ248">
        <f t="shared" si="100"/>
        <v>0</v>
      </c>
      <c r="AK248">
        <f t="shared" si="101"/>
        <v>0</v>
      </c>
      <c r="AL248">
        <f t="shared" si="102"/>
        <v>1</v>
      </c>
      <c r="AM248">
        <f t="shared" si="103"/>
        <v>0</v>
      </c>
      <c r="AN248">
        <f t="shared" si="104"/>
        <v>0</v>
      </c>
      <c r="AO248">
        <f t="shared" si="105"/>
        <v>0</v>
      </c>
      <c r="AP248">
        <f t="shared" si="86"/>
        <v>0</v>
      </c>
      <c r="AQ248">
        <f t="shared" si="106"/>
        <v>0</v>
      </c>
      <c r="AR248">
        <f t="shared" si="107"/>
        <v>0</v>
      </c>
      <c r="AS248">
        <f t="shared" si="108"/>
        <v>0</v>
      </c>
      <c r="AT248">
        <f t="shared" si="109"/>
        <v>0</v>
      </c>
      <c r="AU248">
        <f t="shared" si="87"/>
        <v>0</v>
      </c>
      <c r="AV248">
        <f t="shared" si="110"/>
        <v>0</v>
      </c>
      <c r="AW248">
        <f t="shared" si="111"/>
        <v>0</v>
      </c>
      <c r="AX248">
        <f t="shared" si="112"/>
        <v>0</v>
      </c>
    </row>
    <row r="249" spans="1:50" ht="94.5" hidden="1" x14ac:dyDescent="0.25">
      <c r="A249" s="115">
        <v>248</v>
      </c>
      <c r="B249" s="59" t="s">
        <v>255</v>
      </c>
      <c r="C249" s="59" t="s">
        <v>1367</v>
      </c>
      <c r="D249" s="59" t="s">
        <v>1363</v>
      </c>
      <c r="E249" s="66">
        <v>997440</v>
      </c>
      <c r="F249" s="67">
        <v>5</v>
      </c>
      <c r="G249" s="72">
        <v>6</v>
      </c>
      <c r="H249" s="72">
        <v>1</v>
      </c>
      <c r="I249" s="72">
        <v>5</v>
      </c>
      <c r="J249" s="72">
        <v>0</v>
      </c>
      <c r="K249" s="72">
        <v>2</v>
      </c>
      <c r="L249" s="72">
        <v>0</v>
      </c>
      <c r="M249" s="72">
        <v>9</v>
      </c>
      <c r="N249" s="72">
        <v>1</v>
      </c>
      <c r="O249" s="67">
        <v>0</v>
      </c>
      <c r="P249" s="67">
        <v>0</v>
      </c>
      <c r="Q249" s="72">
        <v>0</v>
      </c>
      <c r="R249" s="72">
        <v>2</v>
      </c>
      <c r="S249" s="72">
        <v>3</v>
      </c>
      <c r="T249" s="72">
        <v>3</v>
      </c>
      <c r="U249" s="72">
        <v>0</v>
      </c>
      <c r="V249" s="77">
        <v>797952</v>
      </c>
      <c r="W249" s="71">
        <f t="shared" si="113"/>
        <v>37</v>
      </c>
      <c r="X249">
        <f t="shared" si="88"/>
        <v>0</v>
      </c>
      <c r="Y249">
        <f t="shared" si="89"/>
        <v>0</v>
      </c>
      <c r="Z249">
        <f t="shared" si="90"/>
        <v>0</v>
      </c>
      <c r="AA249">
        <f t="shared" si="91"/>
        <v>0</v>
      </c>
      <c r="AB249">
        <f t="shared" si="92"/>
        <v>0</v>
      </c>
      <c r="AC249">
        <f t="shared" si="93"/>
        <v>0</v>
      </c>
      <c r="AD249">
        <f t="shared" si="94"/>
        <v>0</v>
      </c>
      <c r="AE249">
        <f t="shared" si="95"/>
        <v>0</v>
      </c>
      <c r="AF249">
        <f t="shared" si="96"/>
        <v>0</v>
      </c>
      <c r="AG249">
        <f t="shared" si="97"/>
        <v>0</v>
      </c>
      <c r="AH249">
        <f t="shared" si="98"/>
        <v>0</v>
      </c>
      <c r="AI249">
        <f t="shared" si="99"/>
        <v>0</v>
      </c>
      <c r="AJ249">
        <f t="shared" si="100"/>
        <v>0</v>
      </c>
      <c r="AK249">
        <f t="shared" si="101"/>
        <v>0</v>
      </c>
      <c r="AL249">
        <f t="shared" si="102"/>
        <v>1</v>
      </c>
      <c r="AM249">
        <f t="shared" si="103"/>
        <v>0</v>
      </c>
      <c r="AN249">
        <f t="shared" si="104"/>
        <v>0</v>
      </c>
      <c r="AO249">
        <f t="shared" si="105"/>
        <v>0</v>
      </c>
      <c r="AP249">
        <f t="shared" si="86"/>
        <v>0</v>
      </c>
      <c r="AQ249">
        <f t="shared" si="106"/>
        <v>0</v>
      </c>
      <c r="AR249">
        <f t="shared" si="107"/>
        <v>0</v>
      </c>
      <c r="AS249">
        <f t="shared" si="108"/>
        <v>0</v>
      </c>
      <c r="AT249">
        <f t="shared" si="109"/>
        <v>0</v>
      </c>
      <c r="AU249">
        <f t="shared" si="87"/>
        <v>0</v>
      </c>
      <c r="AV249">
        <f t="shared" si="110"/>
        <v>0</v>
      </c>
      <c r="AW249">
        <f t="shared" si="111"/>
        <v>0</v>
      </c>
      <c r="AX249">
        <f t="shared" si="112"/>
        <v>0</v>
      </c>
    </row>
    <row r="250" spans="1:50" ht="63" hidden="1" x14ac:dyDescent="0.25">
      <c r="A250" s="115">
        <v>249</v>
      </c>
      <c r="B250" s="59" t="s">
        <v>255</v>
      </c>
      <c r="C250" s="59" t="s">
        <v>1369</v>
      </c>
      <c r="D250" s="59" t="s">
        <v>1363</v>
      </c>
      <c r="E250" s="66">
        <v>1198650</v>
      </c>
      <c r="F250" s="67">
        <v>5</v>
      </c>
      <c r="G250" s="72">
        <v>6</v>
      </c>
      <c r="H250" s="72">
        <v>1</v>
      </c>
      <c r="I250" s="72">
        <v>5</v>
      </c>
      <c r="J250" s="72">
        <v>0</v>
      </c>
      <c r="K250" s="72">
        <v>2</v>
      </c>
      <c r="L250" s="72">
        <v>0</v>
      </c>
      <c r="M250" s="72">
        <v>9</v>
      </c>
      <c r="N250" s="72">
        <v>1</v>
      </c>
      <c r="O250" s="67">
        <v>0</v>
      </c>
      <c r="P250" s="67">
        <v>0</v>
      </c>
      <c r="Q250" s="72">
        <v>0</v>
      </c>
      <c r="R250" s="72">
        <v>2</v>
      </c>
      <c r="S250" s="72">
        <v>3</v>
      </c>
      <c r="T250" s="72">
        <v>3</v>
      </c>
      <c r="U250" s="72">
        <v>0</v>
      </c>
      <c r="V250" s="77">
        <v>958920</v>
      </c>
      <c r="W250" s="71">
        <f t="shared" si="113"/>
        <v>37</v>
      </c>
      <c r="X250">
        <f t="shared" si="88"/>
        <v>0</v>
      </c>
      <c r="Y250">
        <f t="shared" si="89"/>
        <v>0</v>
      </c>
      <c r="Z250">
        <f t="shared" si="90"/>
        <v>0</v>
      </c>
      <c r="AA250">
        <f t="shared" si="91"/>
        <v>0</v>
      </c>
      <c r="AB250">
        <f t="shared" si="92"/>
        <v>0</v>
      </c>
      <c r="AC250">
        <f t="shared" si="93"/>
        <v>0</v>
      </c>
      <c r="AD250">
        <f t="shared" si="94"/>
        <v>0</v>
      </c>
      <c r="AE250">
        <f t="shared" si="95"/>
        <v>0</v>
      </c>
      <c r="AF250">
        <f t="shared" si="96"/>
        <v>0</v>
      </c>
      <c r="AG250">
        <f t="shared" si="97"/>
        <v>0</v>
      </c>
      <c r="AH250">
        <f t="shared" si="98"/>
        <v>0</v>
      </c>
      <c r="AI250">
        <f t="shared" si="99"/>
        <v>0</v>
      </c>
      <c r="AJ250">
        <f t="shared" si="100"/>
        <v>0</v>
      </c>
      <c r="AK250">
        <f t="shared" si="101"/>
        <v>0</v>
      </c>
      <c r="AL250">
        <f t="shared" si="102"/>
        <v>1</v>
      </c>
      <c r="AM250">
        <f t="shared" si="103"/>
        <v>0</v>
      </c>
      <c r="AN250">
        <f t="shared" si="104"/>
        <v>0</v>
      </c>
      <c r="AO250">
        <f t="shared" si="105"/>
        <v>0</v>
      </c>
      <c r="AP250">
        <f t="shared" si="86"/>
        <v>0</v>
      </c>
      <c r="AQ250">
        <f t="shared" si="106"/>
        <v>0</v>
      </c>
      <c r="AR250">
        <f t="shared" si="107"/>
        <v>0</v>
      </c>
      <c r="AS250">
        <f t="shared" si="108"/>
        <v>0</v>
      </c>
      <c r="AT250">
        <f t="shared" si="109"/>
        <v>0</v>
      </c>
      <c r="AU250">
        <f t="shared" si="87"/>
        <v>0</v>
      </c>
      <c r="AV250">
        <f t="shared" si="110"/>
        <v>0</v>
      </c>
      <c r="AW250">
        <f t="shared" si="111"/>
        <v>0</v>
      </c>
      <c r="AX250">
        <f t="shared" si="112"/>
        <v>0</v>
      </c>
    </row>
    <row r="251" spans="1:50" ht="63" hidden="1" x14ac:dyDescent="0.25">
      <c r="A251" s="115">
        <v>250</v>
      </c>
      <c r="B251" s="64" t="s">
        <v>786</v>
      </c>
      <c r="C251" s="64" t="s">
        <v>368</v>
      </c>
      <c r="D251" s="64" t="s">
        <v>808</v>
      </c>
      <c r="E251" s="65">
        <v>2381941</v>
      </c>
      <c r="F251" s="64">
        <v>10</v>
      </c>
      <c r="G251" s="64">
        <v>3</v>
      </c>
      <c r="H251" s="64">
        <v>3</v>
      </c>
      <c r="I251" s="64">
        <v>3</v>
      </c>
      <c r="J251" s="64">
        <v>2</v>
      </c>
      <c r="K251" s="64">
        <v>1</v>
      </c>
      <c r="L251" s="64">
        <v>0</v>
      </c>
      <c r="M251" s="64">
        <v>1</v>
      </c>
      <c r="N251" s="64">
        <v>1</v>
      </c>
      <c r="O251" s="64">
        <v>4</v>
      </c>
      <c r="P251" s="64">
        <v>4</v>
      </c>
      <c r="Q251" s="64">
        <v>2</v>
      </c>
      <c r="R251" s="64">
        <v>0</v>
      </c>
      <c r="S251" s="64">
        <v>0</v>
      </c>
      <c r="T251" s="64">
        <v>3</v>
      </c>
      <c r="U251" s="64">
        <v>0</v>
      </c>
      <c r="V251" s="65">
        <v>1595900.47</v>
      </c>
      <c r="W251" s="71">
        <f t="shared" si="113"/>
        <v>37</v>
      </c>
      <c r="X251">
        <f t="shared" si="88"/>
        <v>0</v>
      </c>
      <c r="Y251">
        <f t="shared" si="89"/>
        <v>0</v>
      </c>
      <c r="Z251">
        <f t="shared" si="90"/>
        <v>0</v>
      </c>
      <c r="AA251">
        <f t="shared" si="91"/>
        <v>0</v>
      </c>
      <c r="AB251">
        <f t="shared" si="92"/>
        <v>0</v>
      </c>
      <c r="AC251">
        <f t="shared" si="93"/>
        <v>0</v>
      </c>
      <c r="AD251">
        <f t="shared" si="94"/>
        <v>0</v>
      </c>
      <c r="AE251">
        <f t="shared" si="95"/>
        <v>0</v>
      </c>
      <c r="AF251">
        <f t="shared" si="96"/>
        <v>0</v>
      </c>
      <c r="AG251">
        <f t="shared" si="97"/>
        <v>0</v>
      </c>
      <c r="AH251">
        <f t="shared" si="98"/>
        <v>0</v>
      </c>
      <c r="AI251">
        <f t="shared" si="99"/>
        <v>0</v>
      </c>
      <c r="AJ251">
        <f t="shared" si="100"/>
        <v>0</v>
      </c>
      <c r="AK251">
        <f t="shared" si="101"/>
        <v>0</v>
      </c>
      <c r="AL251">
        <f t="shared" si="102"/>
        <v>0</v>
      </c>
      <c r="AM251">
        <f t="shared" si="103"/>
        <v>0</v>
      </c>
      <c r="AN251">
        <f t="shared" si="104"/>
        <v>1</v>
      </c>
      <c r="AO251">
        <f t="shared" si="105"/>
        <v>0</v>
      </c>
      <c r="AP251">
        <f t="shared" si="86"/>
        <v>0</v>
      </c>
      <c r="AQ251">
        <f t="shared" si="106"/>
        <v>0</v>
      </c>
      <c r="AR251">
        <f t="shared" si="107"/>
        <v>0</v>
      </c>
      <c r="AS251">
        <f t="shared" si="108"/>
        <v>0</v>
      </c>
      <c r="AT251">
        <f t="shared" si="109"/>
        <v>0</v>
      </c>
      <c r="AU251">
        <f t="shared" si="87"/>
        <v>0</v>
      </c>
      <c r="AV251">
        <f t="shared" si="110"/>
        <v>0</v>
      </c>
      <c r="AW251">
        <f t="shared" si="111"/>
        <v>0</v>
      </c>
      <c r="AX251">
        <f t="shared" si="112"/>
        <v>0</v>
      </c>
    </row>
    <row r="252" spans="1:50" ht="47.25" hidden="1" x14ac:dyDescent="0.25">
      <c r="A252" s="115">
        <v>251</v>
      </c>
      <c r="B252" s="64" t="s">
        <v>786</v>
      </c>
      <c r="C252" s="64" t="s">
        <v>372</v>
      </c>
      <c r="D252" s="64" t="s">
        <v>812</v>
      </c>
      <c r="E252" s="65">
        <v>1431334</v>
      </c>
      <c r="F252" s="64">
        <v>10</v>
      </c>
      <c r="G252" s="64">
        <v>3</v>
      </c>
      <c r="H252" s="64">
        <v>3</v>
      </c>
      <c r="I252" s="64">
        <v>3</v>
      </c>
      <c r="J252" s="64">
        <v>2</v>
      </c>
      <c r="K252" s="64">
        <v>1</v>
      </c>
      <c r="L252" s="64">
        <v>0</v>
      </c>
      <c r="M252" s="64">
        <v>3</v>
      </c>
      <c r="N252" s="64">
        <v>1</v>
      </c>
      <c r="O252" s="64">
        <v>3</v>
      </c>
      <c r="P252" s="64">
        <v>3</v>
      </c>
      <c r="Q252" s="64">
        <v>2</v>
      </c>
      <c r="R252" s="64">
        <v>0</v>
      </c>
      <c r="S252" s="64">
        <v>0</v>
      </c>
      <c r="T252" s="64">
        <v>3</v>
      </c>
      <c r="U252" s="64">
        <v>0</v>
      </c>
      <c r="V252" s="65">
        <v>987620.46</v>
      </c>
      <c r="W252" s="71">
        <f t="shared" si="113"/>
        <v>37</v>
      </c>
      <c r="X252">
        <f t="shared" si="88"/>
        <v>0</v>
      </c>
      <c r="Y252">
        <f t="shared" si="89"/>
        <v>0</v>
      </c>
      <c r="Z252">
        <f t="shared" si="90"/>
        <v>0</v>
      </c>
      <c r="AA252">
        <f t="shared" si="91"/>
        <v>0</v>
      </c>
      <c r="AB252">
        <f t="shared" si="92"/>
        <v>0</v>
      </c>
      <c r="AC252">
        <f t="shared" si="93"/>
        <v>0</v>
      </c>
      <c r="AD252">
        <f t="shared" si="94"/>
        <v>0</v>
      </c>
      <c r="AE252">
        <f t="shared" si="95"/>
        <v>0</v>
      </c>
      <c r="AF252">
        <f t="shared" si="96"/>
        <v>0</v>
      </c>
      <c r="AG252">
        <f t="shared" si="97"/>
        <v>0</v>
      </c>
      <c r="AH252">
        <f t="shared" si="98"/>
        <v>0</v>
      </c>
      <c r="AI252">
        <f t="shared" si="99"/>
        <v>0</v>
      </c>
      <c r="AJ252">
        <f t="shared" si="100"/>
        <v>0</v>
      </c>
      <c r="AK252">
        <f t="shared" si="101"/>
        <v>0</v>
      </c>
      <c r="AL252">
        <f t="shared" si="102"/>
        <v>0</v>
      </c>
      <c r="AM252">
        <f t="shared" si="103"/>
        <v>0</v>
      </c>
      <c r="AN252">
        <f t="shared" si="104"/>
        <v>1</v>
      </c>
      <c r="AO252">
        <f t="shared" si="105"/>
        <v>0</v>
      </c>
      <c r="AP252">
        <f t="shared" si="86"/>
        <v>0</v>
      </c>
      <c r="AQ252">
        <f t="shared" si="106"/>
        <v>0</v>
      </c>
      <c r="AR252">
        <f t="shared" si="107"/>
        <v>0</v>
      </c>
      <c r="AS252">
        <f t="shared" si="108"/>
        <v>0</v>
      </c>
      <c r="AT252">
        <f t="shared" si="109"/>
        <v>0</v>
      </c>
      <c r="AU252">
        <f t="shared" si="87"/>
        <v>0</v>
      </c>
      <c r="AV252">
        <f t="shared" si="110"/>
        <v>0</v>
      </c>
      <c r="AW252">
        <f t="shared" si="111"/>
        <v>0</v>
      </c>
      <c r="AX252">
        <f t="shared" si="112"/>
        <v>0</v>
      </c>
    </row>
    <row r="253" spans="1:50" ht="78.75" hidden="1" x14ac:dyDescent="0.25">
      <c r="A253" s="115">
        <v>252</v>
      </c>
      <c r="B253" s="64" t="s">
        <v>1516</v>
      </c>
      <c r="C253" s="64" t="s">
        <v>1519</v>
      </c>
      <c r="D253" s="64" t="s">
        <v>1520</v>
      </c>
      <c r="E253" s="64">
        <v>1052529</v>
      </c>
      <c r="F253" s="67">
        <v>5</v>
      </c>
      <c r="G253" s="67">
        <v>0</v>
      </c>
      <c r="H253" s="67">
        <v>3</v>
      </c>
      <c r="I253" s="67">
        <v>1</v>
      </c>
      <c r="J253" s="67">
        <v>0</v>
      </c>
      <c r="K253" s="79">
        <v>2</v>
      </c>
      <c r="L253" s="67">
        <v>0</v>
      </c>
      <c r="M253" s="67">
        <v>1</v>
      </c>
      <c r="N253" s="67">
        <v>5</v>
      </c>
      <c r="O253" s="67">
        <v>10</v>
      </c>
      <c r="P253" s="67">
        <v>5</v>
      </c>
      <c r="Q253" s="67">
        <v>0</v>
      </c>
      <c r="R253" s="67">
        <v>2</v>
      </c>
      <c r="S253" s="67">
        <v>3</v>
      </c>
      <c r="T253" s="67">
        <v>0</v>
      </c>
      <c r="U253" s="67">
        <v>0</v>
      </c>
      <c r="V253" s="64">
        <v>663094</v>
      </c>
      <c r="W253" s="71">
        <f t="shared" si="113"/>
        <v>37</v>
      </c>
      <c r="X253">
        <f t="shared" si="88"/>
        <v>0</v>
      </c>
      <c r="Y253">
        <f t="shared" si="89"/>
        <v>0</v>
      </c>
      <c r="Z253">
        <f t="shared" si="90"/>
        <v>0</v>
      </c>
      <c r="AA253">
        <f t="shared" si="91"/>
        <v>0</v>
      </c>
      <c r="AB253">
        <f t="shared" si="92"/>
        <v>0</v>
      </c>
      <c r="AC253">
        <f t="shared" si="93"/>
        <v>0</v>
      </c>
      <c r="AD253">
        <f t="shared" si="94"/>
        <v>0</v>
      </c>
      <c r="AE253">
        <f t="shared" si="95"/>
        <v>0</v>
      </c>
      <c r="AF253">
        <f t="shared" si="96"/>
        <v>0</v>
      </c>
      <c r="AG253">
        <f t="shared" si="97"/>
        <v>0</v>
      </c>
      <c r="AH253">
        <f t="shared" si="98"/>
        <v>0</v>
      </c>
      <c r="AI253">
        <f t="shared" si="99"/>
        <v>0</v>
      </c>
      <c r="AJ253">
        <f t="shared" si="100"/>
        <v>0</v>
      </c>
      <c r="AK253">
        <f t="shared" si="101"/>
        <v>0</v>
      </c>
      <c r="AL253">
        <f t="shared" si="102"/>
        <v>1</v>
      </c>
      <c r="AM253">
        <f t="shared" si="103"/>
        <v>0</v>
      </c>
      <c r="AN253">
        <f t="shared" si="104"/>
        <v>0</v>
      </c>
      <c r="AO253">
        <f t="shared" si="105"/>
        <v>0</v>
      </c>
      <c r="AP253">
        <f t="shared" si="86"/>
        <v>0</v>
      </c>
      <c r="AQ253">
        <f t="shared" si="106"/>
        <v>0</v>
      </c>
      <c r="AR253">
        <f t="shared" si="107"/>
        <v>0</v>
      </c>
      <c r="AS253">
        <f t="shared" si="108"/>
        <v>0</v>
      </c>
      <c r="AT253">
        <f t="shared" si="109"/>
        <v>0</v>
      </c>
      <c r="AU253">
        <f t="shared" si="87"/>
        <v>0</v>
      </c>
      <c r="AV253">
        <f t="shared" si="110"/>
        <v>0</v>
      </c>
      <c r="AW253">
        <f t="shared" si="111"/>
        <v>0</v>
      </c>
      <c r="AX253">
        <f t="shared" si="112"/>
        <v>0</v>
      </c>
    </row>
    <row r="254" spans="1:50" ht="141.75" hidden="1" x14ac:dyDescent="0.25">
      <c r="A254" s="115">
        <v>253</v>
      </c>
      <c r="B254" s="64" t="s">
        <v>1516</v>
      </c>
      <c r="C254" s="64" t="s">
        <v>1524</v>
      </c>
      <c r="D254" s="64" t="s">
        <v>1525</v>
      </c>
      <c r="E254" s="67">
        <v>374657</v>
      </c>
      <c r="F254" s="67">
        <v>5</v>
      </c>
      <c r="G254" s="67">
        <v>0</v>
      </c>
      <c r="H254" s="67">
        <v>3</v>
      </c>
      <c r="I254" s="67">
        <v>1</v>
      </c>
      <c r="J254" s="67">
        <v>0</v>
      </c>
      <c r="K254" s="79">
        <v>1</v>
      </c>
      <c r="L254" s="67">
        <v>0</v>
      </c>
      <c r="M254" s="67">
        <v>1</v>
      </c>
      <c r="N254" s="67">
        <v>6</v>
      </c>
      <c r="O254" s="67">
        <v>10</v>
      </c>
      <c r="P254" s="67">
        <v>3</v>
      </c>
      <c r="Q254" s="67">
        <v>2</v>
      </c>
      <c r="R254" s="67">
        <v>2</v>
      </c>
      <c r="S254" s="67">
        <v>3</v>
      </c>
      <c r="T254" s="67">
        <v>0</v>
      </c>
      <c r="U254" s="67">
        <v>0</v>
      </c>
      <c r="V254" s="67">
        <v>236033</v>
      </c>
      <c r="W254" s="71">
        <f t="shared" si="113"/>
        <v>37</v>
      </c>
      <c r="X254">
        <f t="shared" si="88"/>
        <v>0</v>
      </c>
      <c r="Y254">
        <f t="shared" si="89"/>
        <v>0</v>
      </c>
      <c r="Z254">
        <f t="shared" si="90"/>
        <v>0</v>
      </c>
      <c r="AA254">
        <f t="shared" si="91"/>
        <v>0</v>
      </c>
      <c r="AB254">
        <f t="shared" si="92"/>
        <v>0</v>
      </c>
      <c r="AC254">
        <f t="shared" si="93"/>
        <v>0</v>
      </c>
      <c r="AD254">
        <f t="shared" si="94"/>
        <v>0</v>
      </c>
      <c r="AE254">
        <f t="shared" si="95"/>
        <v>0</v>
      </c>
      <c r="AF254">
        <f t="shared" si="96"/>
        <v>0</v>
      </c>
      <c r="AG254">
        <f t="shared" si="97"/>
        <v>0</v>
      </c>
      <c r="AH254">
        <f t="shared" si="98"/>
        <v>0</v>
      </c>
      <c r="AI254">
        <f t="shared" si="99"/>
        <v>0</v>
      </c>
      <c r="AJ254">
        <f t="shared" si="100"/>
        <v>0</v>
      </c>
      <c r="AK254">
        <f t="shared" si="101"/>
        <v>0</v>
      </c>
      <c r="AL254">
        <f t="shared" si="102"/>
        <v>1</v>
      </c>
      <c r="AM254">
        <f t="shared" si="103"/>
        <v>0</v>
      </c>
      <c r="AN254">
        <f t="shared" si="104"/>
        <v>0</v>
      </c>
      <c r="AO254">
        <f t="shared" si="105"/>
        <v>0</v>
      </c>
      <c r="AP254">
        <f t="shared" si="86"/>
        <v>0</v>
      </c>
      <c r="AQ254">
        <f t="shared" si="106"/>
        <v>0</v>
      </c>
      <c r="AR254">
        <f t="shared" si="107"/>
        <v>0</v>
      </c>
      <c r="AS254">
        <f t="shared" si="108"/>
        <v>0</v>
      </c>
      <c r="AT254">
        <f t="shared" si="109"/>
        <v>0</v>
      </c>
      <c r="AU254">
        <f t="shared" si="87"/>
        <v>0</v>
      </c>
      <c r="AV254">
        <f t="shared" si="110"/>
        <v>0</v>
      </c>
      <c r="AW254">
        <f t="shared" si="111"/>
        <v>0</v>
      </c>
      <c r="AX254">
        <f t="shared" si="112"/>
        <v>0</v>
      </c>
    </row>
    <row r="255" spans="1:50" ht="126" hidden="1" x14ac:dyDescent="0.25">
      <c r="A255" s="115">
        <v>254</v>
      </c>
      <c r="B255" s="64" t="s">
        <v>1486</v>
      </c>
      <c r="C255" s="64" t="s">
        <v>1534</v>
      </c>
      <c r="D255" s="64" t="s">
        <v>1535</v>
      </c>
      <c r="E255" s="67">
        <v>1694130.96</v>
      </c>
      <c r="F255" s="67">
        <v>5</v>
      </c>
      <c r="G255" s="67">
        <v>3</v>
      </c>
      <c r="H255" s="67">
        <v>3</v>
      </c>
      <c r="I255" s="67">
        <v>3</v>
      </c>
      <c r="J255" s="67">
        <v>0</v>
      </c>
      <c r="K255" s="79">
        <v>2</v>
      </c>
      <c r="L255" s="67">
        <v>0</v>
      </c>
      <c r="M255" s="67">
        <v>1</v>
      </c>
      <c r="N255" s="67">
        <v>6</v>
      </c>
      <c r="O255" s="67">
        <v>3</v>
      </c>
      <c r="P255" s="67">
        <v>3</v>
      </c>
      <c r="Q255" s="67">
        <v>0</v>
      </c>
      <c r="R255" s="67">
        <v>2</v>
      </c>
      <c r="S255" s="67">
        <v>3</v>
      </c>
      <c r="T255" s="67">
        <v>3</v>
      </c>
      <c r="U255" s="67">
        <v>0</v>
      </c>
      <c r="V255" s="67">
        <v>1253656.93</v>
      </c>
      <c r="W255" s="71">
        <f t="shared" si="113"/>
        <v>37</v>
      </c>
      <c r="X255">
        <f t="shared" si="88"/>
        <v>0</v>
      </c>
      <c r="Y255">
        <f t="shared" si="89"/>
        <v>0</v>
      </c>
      <c r="Z255">
        <f t="shared" si="90"/>
        <v>0</v>
      </c>
      <c r="AA255">
        <f t="shared" si="91"/>
        <v>0</v>
      </c>
      <c r="AB255">
        <f t="shared" si="92"/>
        <v>0</v>
      </c>
      <c r="AC255">
        <f t="shared" si="93"/>
        <v>0</v>
      </c>
      <c r="AD255">
        <f t="shared" si="94"/>
        <v>0</v>
      </c>
      <c r="AE255">
        <f t="shared" si="95"/>
        <v>0</v>
      </c>
      <c r="AF255">
        <f t="shared" si="96"/>
        <v>0</v>
      </c>
      <c r="AG255">
        <f t="shared" si="97"/>
        <v>0</v>
      </c>
      <c r="AH255">
        <f t="shared" si="98"/>
        <v>0</v>
      </c>
      <c r="AI255">
        <f t="shared" si="99"/>
        <v>0</v>
      </c>
      <c r="AJ255">
        <f t="shared" si="100"/>
        <v>0</v>
      </c>
      <c r="AK255">
        <f t="shared" si="101"/>
        <v>0</v>
      </c>
      <c r="AL255">
        <f t="shared" si="102"/>
        <v>1</v>
      </c>
      <c r="AM255">
        <f t="shared" si="103"/>
        <v>0</v>
      </c>
      <c r="AN255">
        <f t="shared" si="104"/>
        <v>0</v>
      </c>
      <c r="AO255">
        <f t="shared" si="105"/>
        <v>0</v>
      </c>
      <c r="AP255">
        <f t="shared" si="86"/>
        <v>0</v>
      </c>
      <c r="AQ255">
        <f t="shared" si="106"/>
        <v>0</v>
      </c>
      <c r="AR255">
        <f t="shared" si="107"/>
        <v>0</v>
      </c>
      <c r="AS255">
        <f t="shared" si="108"/>
        <v>0</v>
      </c>
      <c r="AT255">
        <f t="shared" si="109"/>
        <v>0</v>
      </c>
      <c r="AU255">
        <f t="shared" si="87"/>
        <v>0</v>
      </c>
      <c r="AV255">
        <f t="shared" si="110"/>
        <v>0</v>
      </c>
      <c r="AW255">
        <f t="shared" si="111"/>
        <v>0</v>
      </c>
      <c r="AX255">
        <f t="shared" si="112"/>
        <v>0</v>
      </c>
    </row>
    <row r="256" spans="1:50" ht="63" hidden="1" x14ac:dyDescent="0.25">
      <c r="A256" s="115">
        <v>255</v>
      </c>
      <c r="B256" s="64" t="s">
        <v>1149</v>
      </c>
      <c r="C256" s="64" t="s">
        <v>293</v>
      </c>
      <c r="D256" s="64" t="s">
        <v>1154</v>
      </c>
      <c r="E256" s="64">
        <v>2000000</v>
      </c>
      <c r="F256" s="64">
        <v>0</v>
      </c>
      <c r="G256" s="64">
        <v>3</v>
      </c>
      <c r="H256" s="64">
        <v>3</v>
      </c>
      <c r="I256" s="64">
        <v>4</v>
      </c>
      <c r="J256" s="64">
        <v>2</v>
      </c>
      <c r="K256" s="64">
        <v>4</v>
      </c>
      <c r="L256" s="64">
        <v>0</v>
      </c>
      <c r="M256" s="64">
        <v>1</v>
      </c>
      <c r="N256" s="64">
        <v>2</v>
      </c>
      <c r="O256" s="64">
        <v>5</v>
      </c>
      <c r="P256" s="64">
        <v>5</v>
      </c>
      <c r="Q256" s="64">
        <v>0</v>
      </c>
      <c r="R256" s="64">
        <v>2</v>
      </c>
      <c r="S256" s="64">
        <v>3</v>
      </c>
      <c r="T256" s="64">
        <v>3</v>
      </c>
      <c r="U256" s="64">
        <v>0</v>
      </c>
      <c r="V256" s="64">
        <v>1400000</v>
      </c>
      <c r="W256" s="71">
        <f t="shared" si="113"/>
        <v>37</v>
      </c>
      <c r="X256">
        <f t="shared" si="88"/>
        <v>0</v>
      </c>
      <c r="Y256">
        <f t="shared" si="89"/>
        <v>0</v>
      </c>
      <c r="Z256">
        <f t="shared" si="90"/>
        <v>0</v>
      </c>
      <c r="AA256">
        <f t="shared" si="91"/>
        <v>0</v>
      </c>
      <c r="AB256">
        <f t="shared" si="92"/>
        <v>0</v>
      </c>
      <c r="AC256">
        <f t="shared" si="93"/>
        <v>0</v>
      </c>
      <c r="AD256">
        <f t="shared" si="94"/>
        <v>0</v>
      </c>
      <c r="AE256">
        <f t="shared" si="95"/>
        <v>0</v>
      </c>
      <c r="AF256">
        <f t="shared" si="96"/>
        <v>0</v>
      </c>
      <c r="AG256">
        <f t="shared" si="97"/>
        <v>0</v>
      </c>
      <c r="AH256">
        <f t="shared" si="98"/>
        <v>0</v>
      </c>
      <c r="AI256">
        <f t="shared" si="99"/>
        <v>0</v>
      </c>
      <c r="AJ256">
        <f t="shared" si="100"/>
        <v>1</v>
      </c>
      <c r="AK256">
        <f t="shared" si="101"/>
        <v>0</v>
      </c>
      <c r="AL256">
        <f t="shared" si="102"/>
        <v>0</v>
      </c>
      <c r="AM256">
        <f t="shared" si="103"/>
        <v>0</v>
      </c>
      <c r="AN256">
        <f t="shared" si="104"/>
        <v>0</v>
      </c>
      <c r="AO256">
        <f t="shared" si="105"/>
        <v>0</v>
      </c>
      <c r="AP256">
        <f t="shared" si="86"/>
        <v>0</v>
      </c>
      <c r="AQ256">
        <f t="shared" si="106"/>
        <v>0</v>
      </c>
      <c r="AR256">
        <f t="shared" si="107"/>
        <v>0</v>
      </c>
      <c r="AS256">
        <f t="shared" si="108"/>
        <v>0</v>
      </c>
      <c r="AT256">
        <f t="shared" si="109"/>
        <v>0</v>
      </c>
      <c r="AU256">
        <f t="shared" si="87"/>
        <v>0</v>
      </c>
      <c r="AV256">
        <f t="shared" si="110"/>
        <v>0</v>
      </c>
      <c r="AW256">
        <f t="shared" si="111"/>
        <v>0</v>
      </c>
      <c r="AX256">
        <f t="shared" si="112"/>
        <v>0</v>
      </c>
    </row>
    <row r="257" spans="1:50" ht="63" hidden="1" x14ac:dyDescent="0.25">
      <c r="A257" s="115">
        <v>256</v>
      </c>
      <c r="B257" s="61" t="s">
        <v>1226</v>
      </c>
      <c r="C257" s="61" t="s">
        <v>1227</v>
      </c>
      <c r="D257" s="61" t="s">
        <v>1228</v>
      </c>
      <c r="E257" s="67">
        <v>350000</v>
      </c>
      <c r="F257" s="67">
        <v>0</v>
      </c>
      <c r="G257" s="67">
        <v>11</v>
      </c>
      <c r="H257" s="67">
        <v>1</v>
      </c>
      <c r="I257" s="67">
        <v>2</v>
      </c>
      <c r="J257" s="67">
        <v>0</v>
      </c>
      <c r="K257" s="67">
        <v>3</v>
      </c>
      <c r="L257" s="67">
        <v>0</v>
      </c>
      <c r="M257" s="67">
        <v>4</v>
      </c>
      <c r="N257" s="67">
        <v>7</v>
      </c>
      <c r="O257" s="67">
        <v>0</v>
      </c>
      <c r="P257" s="67">
        <v>0</v>
      </c>
      <c r="Q257" s="67">
        <v>0</v>
      </c>
      <c r="R257" s="67">
        <v>2</v>
      </c>
      <c r="S257" s="67">
        <v>3</v>
      </c>
      <c r="T257" s="67">
        <v>3</v>
      </c>
      <c r="U257" s="67">
        <v>0</v>
      </c>
      <c r="V257" s="67">
        <v>280000</v>
      </c>
      <c r="W257" s="71">
        <f t="shared" si="113"/>
        <v>36</v>
      </c>
      <c r="X257">
        <f t="shared" si="88"/>
        <v>0</v>
      </c>
      <c r="Y257">
        <f t="shared" si="89"/>
        <v>1</v>
      </c>
      <c r="Z257">
        <f t="shared" si="90"/>
        <v>0</v>
      </c>
      <c r="AA257">
        <f t="shared" si="91"/>
        <v>0</v>
      </c>
      <c r="AB257">
        <f t="shared" si="92"/>
        <v>0</v>
      </c>
      <c r="AC257">
        <f t="shared" si="93"/>
        <v>0</v>
      </c>
      <c r="AD257">
        <f t="shared" si="94"/>
        <v>0</v>
      </c>
      <c r="AE257">
        <f t="shared" si="95"/>
        <v>0</v>
      </c>
      <c r="AF257">
        <f t="shared" si="96"/>
        <v>0</v>
      </c>
      <c r="AG257">
        <f t="shared" si="97"/>
        <v>0</v>
      </c>
      <c r="AH257">
        <f t="shared" si="98"/>
        <v>0</v>
      </c>
      <c r="AI257">
        <f t="shared" si="99"/>
        <v>0</v>
      </c>
      <c r="AJ257">
        <f t="shared" si="100"/>
        <v>0</v>
      </c>
      <c r="AK257">
        <f t="shared" si="101"/>
        <v>0</v>
      </c>
      <c r="AL257">
        <f t="shared" si="102"/>
        <v>0</v>
      </c>
      <c r="AM257">
        <f t="shared" si="103"/>
        <v>0</v>
      </c>
      <c r="AN257">
        <f t="shared" si="104"/>
        <v>0</v>
      </c>
      <c r="AO257">
        <f t="shared" si="105"/>
        <v>0</v>
      </c>
      <c r="AP257">
        <f t="shared" si="86"/>
        <v>0</v>
      </c>
      <c r="AQ257">
        <f t="shared" si="106"/>
        <v>0</v>
      </c>
      <c r="AR257">
        <f t="shared" si="107"/>
        <v>0</v>
      </c>
      <c r="AS257">
        <f t="shared" si="108"/>
        <v>0</v>
      </c>
      <c r="AT257">
        <f t="shared" si="109"/>
        <v>0</v>
      </c>
      <c r="AU257">
        <f t="shared" si="87"/>
        <v>0</v>
      </c>
      <c r="AV257">
        <f t="shared" si="110"/>
        <v>0</v>
      </c>
      <c r="AW257">
        <f t="shared" si="111"/>
        <v>0</v>
      </c>
      <c r="AX257">
        <f t="shared" si="112"/>
        <v>0</v>
      </c>
    </row>
    <row r="258" spans="1:50" ht="110.25" hidden="1" x14ac:dyDescent="0.25">
      <c r="A258" s="115">
        <v>257</v>
      </c>
      <c r="B258" s="59" t="s">
        <v>133</v>
      </c>
      <c r="C258" s="59" t="s">
        <v>137</v>
      </c>
      <c r="D258" s="59" t="s">
        <v>138</v>
      </c>
      <c r="E258" s="66">
        <v>201000</v>
      </c>
      <c r="F258" s="67">
        <v>0</v>
      </c>
      <c r="G258" s="72">
        <v>3</v>
      </c>
      <c r="H258" s="72">
        <v>3</v>
      </c>
      <c r="I258" s="72">
        <v>1</v>
      </c>
      <c r="J258" s="72">
        <v>0</v>
      </c>
      <c r="K258" s="72">
        <v>5</v>
      </c>
      <c r="L258" s="72">
        <v>0</v>
      </c>
      <c r="M258" s="72">
        <v>2</v>
      </c>
      <c r="N258" s="72">
        <v>3</v>
      </c>
      <c r="O258" s="67">
        <v>6</v>
      </c>
      <c r="P258" s="67">
        <v>5</v>
      </c>
      <c r="Q258" s="72">
        <v>0</v>
      </c>
      <c r="R258" s="72">
        <v>2</v>
      </c>
      <c r="S258" s="72">
        <v>3</v>
      </c>
      <c r="T258" s="72">
        <v>3</v>
      </c>
      <c r="U258" s="72">
        <v>0</v>
      </c>
      <c r="V258" s="66">
        <v>140000</v>
      </c>
      <c r="W258" s="71">
        <f t="shared" si="113"/>
        <v>36</v>
      </c>
      <c r="X258">
        <f t="shared" si="88"/>
        <v>0</v>
      </c>
      <c r="Y258">
        <f t="shared" si="89"/>
        <v>0</v>
      </c>
      <c r="Z258">
        <f t="shared" si="90"/>
        <v>0</v>
      </c>
      <c r="AA258">
        <f t="shared" si="91"/>
        <v>0</v>
      </c>
      <c r="AB258">
        <f t="shared" si="92"/>
        <v>0</v>
      </c>
      <c r="AC258">
        <f t="shared" si="93"/>
        <v>0</v>
      </c>
      <c r="AD258">
        <f t="shared" si="94"/>
        <v>0</v>
      </c>
      <c r="AE258">
        <f t="shared" si="95"/>
        <v>0</v>
      </c>
      <c r="AF258">
        <f t="shared" si="96"/>
        <v>0</v>
      </c>
      <c r="AG258">
        <f t="shared" si="97"/>
        <v>0</v>
      </c>
      <c r="AH258">
        <f t="shared" si="98"/>
        <v>0</v>
      </c>
      <c r="AI258">
        <f t="shared" si="99"/>
        <v>0</v>
      </c>
      <c r="AJ258">
        <f t="shared" si="100"/>
        <v>1</v>
      </c>
      <c r="AK258">
        <f t="shared" si="101"/>
        <v>0</v>
      </c>
      <c r="AL258">
        <f t="shared" si="102"/>
        <v>0</v>
      </c>
      <c r="AM258">
        <f t="shared" si="103"/>
        <v>0</v>
      </c>
      <c r="AN258">
        <f t="shared" si="104"/>
        <v>0</v>
      </c>
      <c r="AO258">
        <f t="shared" si="105"/>
        <v>0</v>
      </c>
      <c r="AP258">
        <f t="shared" ref="AP258:AP321" si="114">SUM(IF(ISERR(FIND("Плавск",$B$2:$B$644)),0,1))</f>
        <v>0</v>
      </c>
      <c r="AQ258">
        <f t="shared" si="106"/>
        <v>0</v>
      </c>
      <c r="AR258">
        <f t="shared" si="107"/>
        <v>0</v>
      </c>
      <c r="AS258">
        <f t="shared" si="108"/>
        <v>0</v>
      </c>
      <c r="AT258">
        <f t="shared" si="109"/>
        <v>0</v>
      </c>
      <c r="AU258">
        <f t="shared" ref="AU258:AU321" si="115">SUM(IF(ISERR(FIND("Черн",$B$2:$B$644)),0,1))</f>
        <v>0</v>
      </c>
      <c r="AV258">
        <f t="shared" si="110"/>
        <v>0</v>
      </c>
      <c r="AW258">
        <f t="shared" si="111"/>
        <v>0</v>
      </c>
      <c r="AX258">
        <f t="shared" si="112"/>
        <v>0</v>
      </c>
    </row>
    <row r="259" spans="1:50" ht="63" hidden="1" x14ac:dyDescent="0.25">
      <c r="A259" s="115">
        <v>258</v>
      </c>
      <c r="B259" s="59" t="s">
        <v>157</v>
      </c>
      <c r="C259" s="59" t="s">
        <v>158</v>
      </c>
      <c r="D259" s="59" t="s">
        <v>160</v>
      </c>
      <c r="E259" s="66">
        <v>500000</v>
      </c>
      <c r="F259" s="67">
        <v>0</v>
      </c>
      <c r="G259" s="72">
        <v>0</v>
      </c>
      <c r="H259" s="72">
        <v>5</v>
      </c>
      <c r="I259" s="72">
        <v>1</v>
      </c>
      <c r="J259" s="72">
        <v>0</v>
      </c>
      <c r="K259" s="72">
        <v>4</v>
      </c>
      <c r="L259" s="72">
        <v>0</v>
      </c>
      <c r="M259" s="72">
        <v>1</v>
      </c>
      <c r="N259" s="72">
        <v>6</v>
      </c>
      <c r="O259" s="67">
        <v>10</v>
      </c>
      <c r="P259" s="67">
        <v>4</v>
      </c>
      <c r="Q259" s="72">
        <v>0</v>
      </c>
      <c r="R259" s="72">
        <v>2</v>
      </c>
      <c r="S259" s="72">
        <v>3</v>
      </c>
      <c r="T259" s="72">
        <v>0</v>
      </c>
      <c r="U259" s="72">
        <v>0</v>
      </c>
      <c r="V259" s="66">
        <v>340000</v>
      </c>
      <c r="W259" s="71">
        <f t="shared" si="113"/>
        <v>36</v>
      </c>
      <c r="X259">
        <f t="shared" ref="X259:X322" si="116">SUM(IF(ISERR(FIND("Алекс",$B$2:$B$645)),0,1))</f>
        <v>0</v>
      </c>
      <c r="Y259">
        <f t="shared" ref="Y259:Y322" si="117">SUM(IF(ISERR(FIND("Арсен",$B$2:$B$645)),0,1))</f>
        <v>0</v>
      </c>
      <c r="Z259">
        <f t="shared" ref="Z259:Z322" si="118">SUM(IF(ISERR(FIND("Белев",$B$2:$B$645)),0,1))</f>
        <v>0</v>
      </c>
      <c r="AA259">
        <f t="shared" ref="AA259:AA322" si="119">SUM(IF(ISERR(FIND("Богор",$B$2:$B$645)),0,1))</f>
        <v>0</v>
      </c>
      <c r="AB259">
        <f t="shared" ref="AB259:AB322" si="120">SUM(IF(ISERR(FIND("Венев",$B$2:$B$645)),0,1))</f>
        <v>0</v>
      </c>
      <c r="AC259">
        <f t="shared" ref="AC259:AC322" si="121">SUM(IF(ISERR(FIND("Волов",$B$2:$B$645)),0,1))</f>
        <v>0</v>
      </c>
      <c r="AD259">
        <f t="shared" ref="AD259:AD322" si="122">SUM(IF(ISERR(FIND("Донс",$B$2:$B$645)),0,1))</f>
        <v>0</v>
      </c>
      <c r="AE259">
        <f t="shared" ref="AE259:AE322" si="123">SUM(IF(ISERR(FIND("Дубенск",$B$2:$B$645)),0,1))</f>
        <v>0</v>
      </c>
      <c r="AF259">
        <f t="shared" ref="AF259:AF322" si="124">SUM(IF(ISERR(FIND("Ефрем",$B$2:$B$645)),0,1))</f>
        <v>0</v>
      </c>
      <c r="AG259">
        <f t="shared" ref="AG259:AG322" si="125">SUM(IF(ISERR(FIND("Заок",$B$2:$B$645)),0,1))</f>
        <v>1</v>
      </c>
      <c r="AH259">
        <f t="shared" ref="AH259:AH322" si="126">SUM(IF(ISERR(FIND("Каменск",$B$2:$B$645)),0,1))</f>
        <v>0</v>
      </c>
      <c r="AI259">
        <f t="shared" ref="AI259:AI322" si="127">SUM(IF(ISERR(FIND("Кимов",$B$2:$B$645)),0,1))</f>
        <v>0</v>
      </c>
      <c r="AJ259">
        <f t="shared" ref="AJ259:AJ322" si="128">SUM(IF(ISERR(FIND("Киреев",$B$2:$B$645)),0,1))</f>
        <v>0</v>
      </c>
      <c r="AK259">
        <f t="shared" ref="AK259:AK322" si="129">SUM(IF(ISERR(FIND("Курк",$D$2:$D$645)),0,1))</f>
        <v>0</v>
      </c>
      <c r="AL259">
        <f t="shared" ref="AL259:AL322" si="130">SUM(IF(ISERR(FIND("Ленинск",$B$2:$B$645)),0,1))</f>
        <v>0</v>
      </c>
      <c r="AM259">
        <f t="shared" ref="AM259:AM322" si="131">SUM(IF(ISERR(FIND("Новогур",$B$2:$B$645)),0,1))</f>
        <v>0</v>
      </c>
      <c r="AN259">
        <f t="shared" ref="AN259:AN322" si="132">SUM(IF(ISERR(FIND("Новомоск",$B$2:$B$645)),0,1))</f>
        <v>0</v>
      </c>
      <c r="AO259">
        <f t="shared" ref="AO259:AO322" si="133">SUM(IF(ISERR(FIND("Одоев",$B$2:$B$645)),0,1))</f>
        <v>0</v>
      </c>
      <c r="AP259">
        <f t="shared" si="114"/>
        <v>0</v>
      </c>
      <c r="AQ259">
        <f t="shared" ref="AQ259:AQ322" si="134">SUM(IF(ISERR(FIND("Славн",$B$2:$B$645)),0,1))</f>
        <v>0</v>
      </c>
      <c r="AR259">
        <f t="shared" ref="AR259:AR322" si="135">SUM(IF(ISERR(FIND("Суворов",$B$2:$B$645)),0,1))</f>
        <v>0</v>
      </c>
      <c r="AS259">
        <f t="shared" ref="AS259:AS322" si="136">SUM(IF(ISERR(FIND("Тепло",$B$2:$B$645)),0,1))</f>
        <v>0</v>
      </c>
      <c r="AT259">
        <f t="shared" ref="AT259:AT322" si="137">SUM(IF(ISERR(FIND("Узлов",$B$2:$B$645)),0,1))</f>
        <v>0</v>
      </c>
      <c r="AU259">
        <f t="shared" si="115"/>
        <v>0</v>
      </c>
      <c r="AV259">
        <f t="shared" ref="AV259:AV322" si="138">SUM(IF(ISERR(FIND("Щекин",$B$2:$B$645)),0,1))</f>
        <v>0</v>
      </c>
      <c r="AW259">
        <f t="shared" ref="AW259:AW322" si="139">SUM(IF(ISERR(FIND("Ясног",$B$2:$B$645)),0,1))</f>
        <v>0</v>
      </c>
      <c r="AX259">
        <f t="shared" ref="AX259:AX322" si="140">SUM(IF(ISERR(FIND("Тул",$B$2:$B$645)),0,1))</f>
        <v>0</v>
      </c>
    </row>
    <row r="260" spans="1:50" ht="78.75" hidden="1" x14ac:dyDescent="0.25">
      <c r="A260" s="115">
        <v>259</v>
      </c>
      <c r="B260" s="59" t="s">
        <v>161</v>
      </c>
      <c r="C260" s="59" t="s">
        <v>158</v>
      </c>
      <c r="D260" s="59" t="s">
        <v>164</v>
      </c>
      <c r="E260" s="66">
        <v>1215000</v>
      </c>
      <c r="F260" s="67">
        <v>10</v>
      </c>
      <c r="G260" s="72">
        <v>0</v>
      </c>
      <c r="H260" s="72">
        <v>5</v>
      </c>
      <c r="I260" s="72">
        <v>1</v>
      </c>
      <c r="J260" s="72">
        <v>0</v>
      </c>
      <c r="K260" s="72">
        <v>5</v>
      </c>
      <c r="L260" s="72">
        <v>0</v>
      </c>
      <c r="M260" s="72">
        <v>1</v>
      </c>
      <c r="N260" s="72">
        <v>6</v>
      </c>
      <c r="O260" s="67">
        <v>0</v>
      </c>
      <c r="P260" s="67">
        <v>3</v>
      </c>
      <c r="Q260" s="72">
        <v>0</v>
      </c>
      <c r="R260" s="72">
        <v>2</v>
      </c>
      <c r="S260" s="72">
        <v>3</v>
      </c>
      <c r="T260" s="72">
        <v>0</v>
      </c>
      <c r="U260" s="72">
        <v>0</v>
      </c>
      <c r="V260" s="66">
        <v>829500</v>
      </c>
      <c r="W260" s="71">
        <f t="shared" si="113"/>
        <v>36</v>
      </c>
      <c r="X260">
        <f t="shared" si="116"/>
        <v>0</v>
      </c>
      <c r="Y260">
        <f t="shared" si="117"/>
        <v>0</v>
      </c>
      <c r="Z260">
        <f t="shared" si="118"/>
        <v>0</v>
      </c>
      <c r="AA260">
        <f t="shared" si="119"/>
        <v>0</v>
      </c>
      <c r="AB260">
        <f t="shared" si="120"/>
        <v>0</v>
      </c>
      <c r="AC260">
        <f t="shared" si="121"/>
        <v>0</v>
      </c>
      <c r="AD260">
        <f t="shared" si="122"/>
        <v>0</v>
      </c>
      <c r="AE260">
        <f t="shared" si="123"/>
        <v>0</v>
      </c>
      <c r="AF260">
        <f t="shared" si="124"/>
        <v>0</v>
      </c>
      <c r="AG260">
        <f t="shared" si="125"/>
        <v>1</v>
      </c>
      <c r="AH260">
        <f t="shared" si="126"/>
        <v>0</v>
      </c>
      <c r="AI260">
        <f t="shared" si="127"/>
        <v>0</v>
      </c>
      <c r="AJ260">
        <f t="shared" si="128"/>
        <v>0</v>
      </c>
      <c r="AK260">
        <f t="shared" si="129"/>
        <v>0</v>
      </c>
      <c r="AL260">
        <f t="shared" si="130"/>
        <v>0</v>
      </c>
      <c r="AM260">
        <f t="shared" si="131"/>
        <v>0</v>
      </c>
      <c r="AN260">
        <f t="shared" si="132"/>
        <v>0</v>
      </c>
      <c r="AO260">
        <f t="shared" si="133"/>
        <v>0</v>
      </c>
      <c r="AP260">
        <f t="shared" si="114"/>
        <v>0</v>
      </c>
      <c r="AQ260">
        <f t="shared" si="134"/>
        <v>0</v>
      </c>
      <c r="AR260">
        <f t="shared" si="135"/>
        <v>0</v>
      </c>
      <c r="AS260">
        <f t="shared" si="136"/>
        <v>0</v>
      </c>
      <c r="AT260">
        <f t="shared" si="137"/>
        <v>0</v>
      </c>
      <c r="AU260">
        <f t="shared" si="115"/>
        <v>0</v>
      </c>
      <c r="AV260">
        <f t="shared" si="138"/>
        <v>0</v>
      </c>
      <c r="AW260">
        <f t="shared" si="139"/>
        <v>0</v>
      </c>
      <c r="AX260">
        <f t="shared" si="140"/>
        <v>0</v>
      </c>
    </row>
    <row r="261" spans="1:50" ht="94.5" hidden="1" x14ac:dyDescent="0.25">
      <c r="A261" s="115">
        <v>260</v>
      </c>
      <c r="B261" s="59" t="s">
        <v>161</v>
      </c>
      <c r="C261" s="59" t="s">
        <v>158</v>
      </c>
      <c r="D261" s="59" t="s">
        <v>166</v>
      </c>
      <c r="E261" s="66">
        <v>1236000</v>
      </c>
      <c r="F261" s="67">
        <v>10</v>
      </c>
      <c r="G261" s="72">
        <v>0</v>
      </c>
      <c r="H261" s="72">
        <v>5</v>
      </c>
      <c r="I261" s="72">
        <v>2</v>
      </c>
      <c r="J261" s="72">
        <v>0</v>
      </c>
      <c r="K261" s="72">
        <v>4</v>
      </c>
      <c r="L261" s="72">
        <v>0</v>
      </c>
      <c r="M261" s="72">
        <v>1</v>
      </c>
      <c r="N261" s="72">
        <v>6</v>
      </c>
      <c r="O261" s="67">
        <v>0</v>
      </c>
      <c r="P261" s="67">
        <v>3</v>
      </c>
      <c r="Q261" s="72">
        <v>0</v>
      </c>
      <c r="R261" s="72">
        <v>2</v>
      </c>
      <c r="S261" s="72">
        <v>3</v>
      </c>
      <c r="T261" s="72">
        <v>0</v>
      </c>
      <c r="U261" s="72">
        <v>0</v>
      </c>
      <c r="V261" s="66">
        <v>844201</v>
      </c>
      <c r="W261" s="71">
        <f t="shared" si="113"/>
        <v>36</v>
      </c>
      <c r="X261">
        <f t="shared" si="116"/>
        <v>0</v>
      </c>
      <c r="Y261">
        <f t="shared" si="117"/>
        <v>0</v>
      </c>
      <c r="Z261">
        <f t="shared" si="118"/>
        <v>0</v>
      </c>
      <c r="AA261">
        <f t="shared" si="119"/>
        <v>0</v>
      </c>
      <c r="AB261">
        <f t="shared" si="120"/>
        <v>0</v>
      </c>
      <c r="AC261">
        <f t="shared" si="121"/>
        <v>0</v>
      </c>
      <c r="AD261">
        <f t="shared" si="122"/>
        <v>0</v>
      </c>
      <c r="AE261">
        <f t="shared" si="123"/>
        <v>0</v>
      </c>
      <c r="AF261">
        <f t="shared" si="124"/>
        <v>0</v>
      </c>
      <c r="AG261">
        <f t="shared" si="125"/>
        <v>1</v>
      </c>
      <c r="AH261">
        <f t="shared" si="126"/>
        <v>0</v>
      </c>
      <c r="AI261">
        <f t="shared" si="127"/>
        <v>0</v>
      </c>
      <c r="AJ261">
        <f t="shared" si="128"/>
        <v>0</v>
      </c>
      <c r="AK261">
        <f t="shared" si="129"/>
        <v>0</v>
      </c>
      <c r="AL261">
        <f t="shared" si="130"/>
        <v>0</v>
      </c>
      <c r="AM261">
        <f t="shared" si="131"/>
        <v>0</v>
      </c>
      <c r="AN261">
        <f t="shared" si="132"/>
        <v>0</v>
      </c>
      <c r="AO261">
        <f t="shared" si="133"/>
        <v>0</v>
      </c>
      <c r="AP261">
        <f t="shared" si="114"/>
        <v>0</v>
      </c>
      <c r="AQ261">
        <f t="shared" si="134"/>
        <v>0</v>
      </c>
      <c r="AR261">
        <f t="shared" si="135"/>
        <v>0</v>
      </c>
      <c r="AS261">
        <f t="shared" si="136"/>
        <v>0</v>
      </c>
      <c r="AT261">
        <f t="shared" si="137"/>
        <v>0</v>
      </c>
      <c r="AU261">
        <f t="shared" si="115"/>
        <v>0</v>
      </c>
      <c r="AV261">
        <f t="shared" si="138"/>
        <v>0</v>
      </c>
      <c r="AW261">
        <f t="shared" si="139"/>
        <v>0</v>
      </c>
      <c r="AX261">
        <f t="shared" si="140"/>
        <v>0</v>
      </c>
    </row>
    <row r="262" spans="1:50" ht="78.75" hidden="1" x14ac:dyDescent="0.25">
      <c r="A262" s="115">
        <v>261</v>
      </c>
      <c r="B262" s="64" t="s">
        <v>1022</v>
      </c>
      <c r="C262" s="64" t="s">
        <v>966</v>
      </c>
      <c r="D262" s="64" t="s">
        <v>1025</v>
      </c>
      <c r="E262" s="66">
        <v>895025</v>
      </c>
      <c r="F262" s="67">
        <v>4</v>
      </c>
      <c r="G262" s="67">
        <v>0</v>
      </c>
      <c r="H262" s="67">
        <v>5</v>
      </c>
      <c r="I262" s="67">
        <v>1</v>
      </c>
      <c r="J262" s="67">
        <v>0</v>
      </c>
      <c r="K262" s="67">
        <v>4</v>
      </c>
      <c r="L262" s="67">
        <v>0</v>
      </c>
      <c r="M262" s="67">
        <v>1</v>
      </c>
      <c r="N262" s="67">
        <v>6</v>
      </c>
      <c r="O262" s="67">
        <v>5</v>
      </c>
      <c r="P262" s="67">
        <v>5</v>
      </c>
      <c r="Q262" s="67">
        <v>0</v>
      </c>
      <c r="R262" s="67">
        <v>2</v>
      </c>
      <c r="S262" s="67">
        <v>3</v>
      </c>
      <c r="T262" s="67">
        <v>0</v>
      </c>
      <c r="U262" s="67">
        <v>0</v>
      </c>
      <c r="V262" s="66">
        <v>608616</v>
      </c>
      <c r="W262" s="71">
        <f t="shared" si="113"/>
        <v>36</v>
      </c>
      <c r="X262">
        <f t="shared" si="116"/>
        <v>0</v>
      </c>
      <c r="Y262">
        <f t="shared" si="117"/>
        <v>0</v>
      </c>
      <c r="Z262">
        <f t="shared" si="118"/>
        <v>0</v>
      </c>
      <c r="AA262">
        <f t="shared" si="119"/>
        <v>0</v>
      </c>
      <c r="AB262">
        <f t="shared" si="120"/>
        <v>0</v>
      </c>
      <c r="AC262">
        <f t="shared" si="121"/>
        <v>0</v>
      </c>
      <c r="AD262">
        <f t="shared" si="122"/>
        <v>0</v>
      </c>
      <c r="AE262">
        <f t="shared" si="123"/>
        <v>0</v>
      </c>
      <c r="AF262">
        <f t="shared" si="124"/>
        <v>0</v>
      </c>
      <c r="AG262">
        <f t="shared" si="125"/>
        <v>0</v>
      </c>
      <c r="AH262">
        <f t="shared" si="126"/>
        <v>0</v>
      </c>
      <c r="AI262">
        <f t="shared" si="127"/>
        <v>0</v>
      </c>
      <c r="AJ262">
        <f t="shared" si="128"/>
        <v>0</v>
      </c>
      <c r="AK262">
        <f t="shared" si="129"/>
        <v>0</v>
      </c>
      <c r="AL262">
        <f t="shared" si="130"/>
        <v>0</v>
      </c>
      <c r="AM262">
        <f t="shared" si="131"/>
        <v>0</v>
      </c>
      <c r="AN262">
        <f t="shared" si="132"/>
        <v>0</v>
      </c>
      <c r="AO262">
        <f t="shared" si="133"/>
        <v>0</v>
      </c>
      <c r="AP262">
        <f t="shared" si="114"/>
        <v>0</v>
      </c>
      <c r="AQ262">
        <f t="shared" si="134"/>
        <v>0</v>
      </c>
      <c r="AR262">
        <f t="shared" si="135"/>
        <v>0</v>
      </c>
      <c r="AS262">
        <f t="shared" si="136"/>
        <v>0</v>
      </c>
      <c r="AT262">
        <f t="shared" si="137"/>
        <v>0</v>
      </c>
      <c r="AU262">
        <f t="shared" si="115"/>
        <v>0</v>
      </c>
      <c r="AV262">
        <f t="shared" si="138"/>
        <v>0</v>
      </c>
      <c r="AW262">
        <f t="shared" si="139"/>
        <v>1</v>
      </c>
      <c r="AX262">
        <f t="shared" si="140"/>
        <v>0</v>
      </c>
    </row>
    <row r="263" spans="1:50" ht="63" hidden="1" x14ac:dyDescent="0.25">
      <c r="A263" s="115">
        <v>262</v>
      </c>
      <c r="B263" s="64" t="s">
        <v>1022</v>
      </c>
      <c r="C263" s="64" t="s">
        <v>966</v>
      </c>
      <c r="D263" s="64" t="s">
        <v>1028</v>
      </c>
      <c r="E263" s="66">
        <v>740588</v>
      </c>
      <c r="F263" s="67">
        <v>4</v>
      </c>
      <c r="G263" s="67">
        <v>0</v>
      </c>
      <c r="H263" s="67">
        <v>5</v>
      </c>
      <c r="I263" s="67">
        <v>1</v>
      </c>
      <c r="J263" s="67">
        <v>0</v>
      </c>
      <c r="K263" s="67">
        <v>5</v>
      </c>
      <c r="L263" s="67">
        <v>0</v>
      </c>
      <c r="M263" s="67">
        <v>1</v>
      </c>
      <c r="N263" s="67">
        <v>5</v>
      </c>
      <c r="O263" s="67">
        <v>5</v>
      </c>
      <c r="P263" s="67">
        <v>5</v>
      </c>
      <c r="Q263" s="67">
        <v>0</v>
      </c>
      <c r="R263" s="67">
        <v>2</v>
      </c>
      <c r="S263" s="67">
        <v>3</v>
      </c>
      <c r="T263" s="67">
        <v>0</v>
      </c>
      <c r="U263" s="67">
        <v>0</v>
      </c>
      <c r="V263" s="66">
        <v>503599</v>
      </c>
      <c r="W263" s="71">
        <f t="shared" si="113"/>
        <v>36</v>
      </c>
      <c r="X263">
        <f t="shared" si="116"/>
        <v>0</v>
      </c>
      <c r="Y263">
        <f t="shared" si="117"/>
        <v>0</v>
      </c>
      <c r="Z263">
        <f t="shared" si="118"/>
        <v>0</v>
      </c>
      <c r="AA263">
        <f t="shared" si="119"/>
        <v>0</v>
      </c>
      <c r="AB263">
        <f t="shared" si="120"/>
        <v>0</v>
      </c>
      <c r="AC263">
        <f t="shared" si="121"/>
        <v>0</v>
      </c>
      <c r="AD263">
        <f t="shared" si="122"/>
        <v>0</v>
      </c>
      <c r="AE263">
        <f t="shared" si="123"/>
        <v>0</v>
      </c>
      <c r="AF263">
        <f t="shared" si="124"/>
        <v>0</v>
      </c>
      <c r="AG263">
        <f t="shared" si="125"/>
        <v>0</v>
      </c>
      <c r="AH263">
        <f t="shared" si="126"/>
        <v>0</v>
      </c>
      <c r="AI263">
        <f t="shared" si="127"/>
        <v>0</v>
      </c>
      <c r="AJ263">
        <f t="shared" si="128"/>
        <v>0</v>
      </c>
      <c r="AK263">
        <f t="shared" si="129"/>
        <v>0</v>
      </c>
      <c r="AL263">
        <f t="shared" si="130"/>
        <v>0</v>
      </c>
      <c r="AM263">
        <f t="shared" si="131"/>
        <v>0</v>
      </c>
      <c r="AN263">
        <f t="shared" si="132"/>
        <v>0</v>
      </c>
      <c r="AO263">
        <f t="shared" si="133"/>
        <v>0</v>
      </c>
      <c r="AP263">
        <f t="shared" si="114"/>
        <v>0</v>
      </c>
      <c r="AQ263">
        <f t="shared" si="134"/>
        <v>0</v>
      </c>
      <c r="AR263">
        <f t="shared" si="135"/>
        <v>0</v>
      </c>
      <c r="AS263">
        <f t="shared" si="136"/>
        <v>0</v>
      </c>
      <c r="AT263">
        <f t="shared" si="137"/>
        <v>0</v>
      </c>
      <c r="AU263">
        <f t="shared" si="115"/>
        <v>0</v>
      </c>
      <c r="AV263">
        <f t="shared" si="138"/>
        <v>0</v>
      </c>
      <c r="AW263">
        <f t="shared" si="139"/>
        <v>1</v>
      </c>
      <c r="AX263">
        <f t="shared" si="140"/>
        <v>0</v>
      </c>
    </row>
    <row r="264" spans="1:50" ht="78.75" hidden="1" x14ac:dyDescent="0.25">
      <c r="A264" s="115">
        <v>263</v>
      </c>
      <c r="B264" s="62" t="s">
        <v>265</v>
      </c>
      <c r="C264" s="62" t="s">
        <v>249</v>
      </c>
      <c r="D264" s="62" t="s">
        <v>863</v>
      </c>
      <c r="E264" s="66">
        <v>1519800</v>
      </c>
      <c r="F264" s="67">
        <v>5</v>
      </c>
      <c r="G264" s="72">
        <v>0</v>
      </c>
      <c r="H264" s="72">
        <v>5</v>
      </c>
      <c r="I264" s="72">
        <v>3</v>
      </c>
      <c r="J264" s="72">
        <v>0</v>
      </c>
      <c r="K264" s="72">
        <v>1</v>
      </c>
      <c r="L264" s="72">
        <v>0</v>
      </c>
      <c r="M264" s="72">
        <v>1</v>
      </c>
      <c r="N264" s="72">
        <v>1</v>
      </c>
      <c r="O264" s="67">
        <v>10</v>
      </c>
      <c r="P264" s="67">
        <v>5</v>
      </c>
      <c r="Q264" s="72">
        <v>0</v>
      </c>
      <c r="R264" s="72">
        <v>2</v>
      </c>
      <c r="S264" s="72">
        <v>3</v>
      </c>
      <c r="T264" s="72">
        <v>0</v>
      </c>
      <c r="U264" s="67">
        <v>0</v>
      </c>
      <c r="V264" s="66">
        <v>1033464</v>
      </c>
      <c r="W264" s="71">
        <f t="shared" si="113"/>
        <v>36</v>
      </c>
      <c r="X264">
        <f t="shared" si="116"/>
        <v>0</v>
      </c>
      <c r="Y264">
        <f t="shared" si="117"/>
        <v>0</v>
      </c>
      <c r="Z264">
        <f t="shared" si="118"/>
        <v>0</v>
      </c>
      <c r="AA264">
        <f t="shared" si="119"/>
        <v>0</v>
      </c>
      <c r="AB264">
        <f t="shared" si="120"/>
        <v>0</v>
      </c>
      <c r="AC264">
        <f t="shared" si="121"/>
        <v>0</v>
      </c>
      <c r="AD264">
        <f t="shared" si="122"/>
        <v>0</v>
      </c>
      <c r="AE264">
        <f t="shared" si="123"/>
        <v>0</v>
      </c>
      <c r="AF264">
        <f t="shared" si="124"/>
        <v>0</v>
      </c>
      <c r="AG264">
        <f t="shared" si="125"/>
        <v>0</v>
      </c>
      <c r="AH264">
        <f t="shared" si="126"/>
        <v>0</v>
      </c>
      <c r="AI264">
        <f t="shared" si="127"/>
        <v>0</v>
      </c>
      <c r="AJ264">
        <f t="shared" si="128"/>
        <v>0</v>
      </c>
      <c r="AK264">
        <f t="shared" si="129"/>
        <v>0</v>
      </c>
      <c r="AL264">
        <f t="shared" si="130"/>
        <v>1</v>
      </c>
      <c r="AM264">
        <f t="shared" si="131"/>
        <v>0</v>
      </c>
      <c r="AN264">
        <f t="shared" si="132"/>
        <v>0</v>
      </c>
      <c r="AO264">
        <f t="shared" si="133"/>
        <v>0</v>
      </c>
      <c r="AP264">
        <f t="shared" si="114"/>
        <v>0</v>
      </c>
      <c r="AQ264">
        <f t="shared" si="134"/>
        <v>0</v>
      </c>
      <c r="AR264">
        <f t="shared" si="135"/>
        <v>0</v>
      </c>
      <c r="AS264">
        <f t="shared" si="136"/>
        <v>0</v>
      </c>
      <c r="AT264">
        <f t="shared" si="137"/>
        <v>0</v>
      </c>
      <c r="AU264">
        <f t="shared" si="115"/>
        <v>0</v>
      </c>
      <c r="AV264">
        <f t="shared" si="138"/>
        <v>0</v>
      </c>
      <c r="AW264">
        <f t="shared" si="139"/>
        <v>0</v>
      </c>
      <c r="AX264">
        <f t="shared" si="140"/>
        <v>0</v>
      </c>
    </row>
    <row r="265" spans="1:50" ht="78.75" hidden="1" x14ac:dyDescent="0.25">
      <c r="A265" s="115">
        <v>264</v>
      </c>
      <c r="B265" s="61" t="s">
        <v>1069</v>
      </c>
      <c r="C265" s="61" t="s">
        <v>939</v>
      </c>
      <c r="D265" s="61" t="s">
        <v>1070</v>
      </c>
      <c r="E265" s="66">
        <v>804000.07</v>
      </c>
      <c r="F265" s="67">
        <v>5</v>
      </c>
      <c r="G265" s="67">
        <v>0</v>
      </c>
      <c r="H265" s="67">
        <v>3</v>
      </c>
      <c r="I265" s="67">
        <v>1</v>
      </c>
      <c r="J265" s="67">
        <v>0</v>
      </c>
      <c r="K265" s="67">
        <v>5</v>
      </c>
      <c r="L265" s="67">
        <v>0</v>
      </c>
      <c r="M265" s="67">
        <v>1</v>
      </c>
      <c r="N265" s="76">
        <v>10</v>
      </c>
      <c r="O265" s="67">
        <v>3</v>
      </c>
      <c r="P265" s="67">
        <v>3</v>
      </c>
      <c r="Q265" s="67">
        <v>0</v>
      </c>
      <c r="R265" s="67">
        <v>2</v>
      </c>
      <c r="S265" s="67">
        <v>3</v>
      </c>
      <c r="T265" s="67">
        <v>0</v>
      </c>
      <c r="U265" s="67">
        <v>0</v>
      </c>
      <c r="V265" s="66">
        <v>576000.07999999996</v>
      </c>
      <c r="W265" s="71">
        <f t="shared" si="113"/>
        <v>36</v>
      </c>
      <c r="X265">
        <f t="shared" si="116"/>
        <v>0</v>
      </c>
      <c r="Y265">
        <f t="shared" si="117"/>
        <v>0</v>
      </c>
      <c r="Z265">
        <f t="shared" si="118"/>
        <v>1</v>
      </c>
      <c r="AA265">
        <f t="shared" si="119"/>
        <v>0</v>
      </c>
      <c r="AB265">
        <f t="shared" si="120"/>
        <v>0</v>
      </c>
      <c r="AC265">
        <f t="shared" si="121"/>
        <v>0</v>
      </c>
      <c r="AD265">
        <f t="shared" si="122"/>
        <v>0</v>
      </c>
      <c r="AE265">
        <f t="shared" si="123"/>
        <v>0</v>
      </c>
      <c r="AF265">
        <f t="shared" si="124"/>
        <v>0</v>
      </c>
      <c r="AG265">
        <f t="shared" si="125"/>
        <v>0</v>
      </c>
      <c r="AH265">
        <f t="shared" si="126"/>
        <v>0</v>
      </c>
      <c r="AI265">
        <f t="shared" si="127"/>
        <v>0</v>
      </c>
      <c r="AJ265">
        <f t="shared" si="128"/>
        <v>0</v>
      </c>
      <c r="AK265">
        <f t="shared" si="129"/>
        <v>0</v>
      </c>
      <c r="AL265">
        <f t="shared" si="130"/>
        <v>0</v>
      </c>
      <c r="AM265">
        <f t="shared" si="131"/>
        <v>0</v>
      </c>
      <c r="AN265">
        <f t="shared" si="132"/>
        <v>0</v>
      </c>
      <c r="AO265">
        <f t="shared" si="133"/>
        <v>0</v>
      </c>
      <c r="AP265">
        <f t="shared" si="114"/>
        <v>0</v>
      </c>
      <c r="AQ265">
        <f t="shared" si="134"/>
        <v>0</v>
      </c>
      <c r="AR265">
        <f t="shared" si="135"/>
        <v>0</v>
      </c>
      <c r="AS265">
        <f t="shared" si="136"/>
        <v>0</v>
      </c>
      <c r="AT265">
        <f t="shared" si="137"/>
        <v>0</v>
      </c>
      <c r="AU265">
        <f t="shared" si="115"/>
        <v>0</v>
      </c>
      <c r="AV265">
        <f t="shared" si="138"/>
        <v>0</v>
      </c>
      <c r="AW265">
        <f t="shared" si="139"/>
        <v>0</v>
      </c>
      <c r="AX265">
        <f t="shared" si="140"/>
        <v>0</v>
      </c>
    </row>
    <row r="266" spans="1:50" ht="63" hidden="1" x14ac:dyDescent="0.25">
      <c r="A266" s="115">
        <v>265</v>
      </c>
      <c r="B266" s="64" t="s">
        <v>1711</v>
      </c>
      <c r="C266" s="64" t="s">
        <v>1002</v>
      </c>
      <c r="D266" s="64" t="s">
        <v>1015</v>
      </c>
      <c r="E266" s="66">
        <v>480154</v>
      </c>
      <c r="F266" s="67">
        <v>1</v>
      </c>
      <c r="G266" s="67">
        <v>4</v>
      </c>
      <c r="H266" s="67">
        <v>5</v>
      </c>
      <c r="I266" s="67">
        <v>2</v>
      </c>
      <c r="J266" s="67">
        <v>2</v>
      </c>
      <c r="K266" s="67">
        <v>2</v>
      </c>
      <c r="L266" s="67">
        <v>0</v>
      </c>
      <c r="M266" s="67">
        <v>1</v>
      </c>
      <c r="N266" s="67">
        <v>6</v>
      </c>
      <c r="O266" s="67">
        <v>0</v>
      </c>
      <c r="P266" s="67">
        <v>3</v>
      </c>
      <c r="Q266" s="67">
        <v>2</v>
      </c>
      <c r="R266" s="67">
        <v>2</v>
      </c>
      <c r="S266" s="67">
        <v>3</v>
      </c>
      <c r="T266" s="67">
        <v>3</v>
      </c>
      <c r="U266" s="67">
        <v>0</v>
      </c>
      <c r="V266" s="66">
        <v>366060</v>
      </c>
      <c r="W266" s="71">
        <f t="shared" si="113"/>
        <v>36</v>
      </c>
      <c r="X266">
        <f t="shared" si="116"/>
        <v>0</v>
      </c>
      <c r="Y266">
        <f t="shared" si="117"/>
        <v>0</v>
      </c>
      <c r="Z266">
        <f t="shared" si="118"/>
        <v>0</v>
      </c>
      <c r="AA266">
        <f t="shared" si="119"/>
        <v>0</v>
      </c>
      <c r="AB266">
        <f t="shared" si="120"/>
        <v>0</v>
      </c>
      <c r="AC266">
        <f t="shared" si="121"/>
        <v>0</v>
      </c>
      <c r="AD266">
        <f t="shared" si="122"/>
        <v>0</v>
      </c>
      <c r="AE266">
        <f t="shared" si="123"/>
        <v>0</v>
      </c>
      <c r="AF266">
        <f t="shared" si="124"/>
        <v>0</v>
      </c>
      <c r="AG266">
        <f t="shared" si="125"/>
        <v>0</v>
      </c>
      <c r="AH266">
        <f t="shared" si="126"/>
        <v>0</v>
      </c>
      <c r="AI266">
        <f t="shared" si="127"/>
        <v>0</v>
      </c>
      <c r="AJ266">
        <f t="shared" si="128"/>
        <v>0</v>
      </c>
      <c r="AK266">
        <f t="shared" si="129"/>
        <v>0</v>
      </c>
      <c r="AL266">
        <f t="shared" si="130"/>
        <v>0</v>
      </c>
      <c r="AM266">
        <f t="shared" si="131"/>
        <v>0</v>
      </c>
      <c r="AN266">
        <f t="shared" si="132"/>
        <v>0</v>
      </c>
      <c r="AO266">
        <f t="shared" si="133"/>
        <v>0</v>
      </c>
      <c r="AP266">
        <f t="shared" si="114"/>
        <v>0</v>
      </c>
      <c r="AQ266">
        <f t="shared" si="134"/>
        <v>0</v>
      </c>
      <c r="AR266">
        <f t="shared" si="135"/>
        <v>0</v>
      </c>
      <c r="AS266">
        <f t="shared" si="136"/>
        <v>0</v>
      </c>
      <c r="AT266">
        <f t="shared" si="137"/>
        <v>0</v>
      </c>
      <c r="AU266">
        <f t="shared" si="115"/>
        <v>1</v>
      </c>
      <c r="AV266">
        <f t="shared" si="138"/>
        <v>0</v>
      </c>
      <c r="AW266">
        <f t="shared" si="139"/>
        <v>0</v>
      </c>
      <c r="AX266">
        <f t="shared" si="140"/>
        <v>0</v>
      </c>
    </row>
    <row r="267" spans="1:50" ht="63" hidden="1" x14ac:dyDescent="0.25">
      <c r="A267" s="115">
        <v>266</v>
      </c>
      <c r="B267" s="64" t="s">
        <v>310</v>
      </c>
      <c r="C267" s="64" t="s">
        <v>982</v>
      </c>
      <c r="D267" s="64" t="s">
        <v>983</v>
      </c>
      <c r="E267" s="65">
        <v>393036.45</v>
      </c>
      <c r="F267" s="64">
        <v>2</v>
      </c>
      <c r="G267" s="64">
        <v>4</v>
      </c>
      <c r="H267" s="64">
        <v>3</v>
      </c>
      <c r="I267" s="64">
        <v>1</v>
      </c>
      <c r="J267" s="64">
        <v>0</v>
      </c>
      <c r="K267" s="64">
        <v>2</v>
      </c>
      <c r="L267" s="64">
        <v>0</v>
      </c>
      <c r="M267" s="64">
        <v>1</v>
      </c>
      <c r="N267" s="64">
        <v>3</v>
      </c>
      <c r="O267" s="64">
        <v>5</v>
      </c>
      <c r="P267" s="64">
        <v>5</v>
      </c>
      <c r="Q267" s="64">
        <v>2</v>
      </c>
      <c r="R267" s="64">
        <v>2</v>
      </c>
      <c r="S267" s="64">
        <v>3</v>
      </c>
      <c r="T267" s="64">
        <v>3</v>
      </c>
      <c r="U267" s="64">
        <v>0</v>
      </c>
      <c r="V267" s="65">
        <v>271973.45</v>
      </c>
      <c r="W267" s="71">
        <f t="shared" si="113"/>
        <v>36</v>
      </c>
      <c r="X267">
        <f t="shared" si="116"/>
        <v>0</v>
      </c>
      <c r="Y267">
        <f t="shared" si="117"/>
        <v>0</v>
      </c>
      <c r="Z267">
        <f t="shared" si="118"/>
        <v>0</v>
      </c>
      <c r="AA267">
        <f t="shared" si="119"/>
        <v>0</v>
      </c>
      <c r="AB267">
        <f t="shared" si="120"/>
        <v>0</v>
      </c>
      <c r="AC267">
        <f t="shared" si="121"/>
        <v>0</v>
      </c>
      <c r="AD267">
        <f t="shared" si="122"/>
        <v>0</v>
      </c>
      <c r="AE267">
        <f t="shared" si="123"/>
        <v>0</v>
      </c>
      <c r="AF267">
        <f t="shared" si="124"/>
        <v>0</v>
      </c>
      <c r="AG267">
        <f t="shared" si="125"/>
        <v>0</v>
      </c>
      <c r="AH267">
        <f t="shared" si="126"/>
        <v>0</v>
      </c>
      <c r="AI267">
        <f t="shared" si="127"/>
        <v>0</v>
      </c>
      <c r="AJ267">
        <f t="shared" si="128"/>
        <v>0</v>
      </c>
      <c r="AK267">
        <f t="shared" si="129"/>
        <v>0</v>
      </c>
      <c r="AL267">
        <f t="shared" si="130"/>
        <v>0</v>
      </c>
      <c r="AM267">
        <f t="shared" si="131"/>
        <v>0</v>
      </c>
      <c r="AN267">
        <f t="shared" si="132"/>
        <v>0</v>
      </c>
      <c r="AO267">
        <f t="shared" si="133"/>
        <v>0</v>
      </c>
      <c r="AP267">
        <f t="shared" si="114"/>
        <v>0</v>
      </c>
      <c r="AQ267">
        <f t="shared" si="134"/>
        <v>0</v>
      </c>
      <c r="AR267">
        <f t="shared" si="135"/>
        <v>0</v>
      </c>
      <c r="AS267">
        <f t="shared" si="136"/>
        <v>0</v>
      </c>
      <c r="AT267">
        <f t="shared" si="137"/>
        <v>0</v>
      </c>
      <c r="AU267">
        <f t="shared" si="115"/>
        <v>1</v>
      </c>
      <c r="AV267">
        <f t="shared" si="138"/>
        <v>0</v>
      </c>
      <c r="AW267">
        <f t="shared" si="139"/>
        <v>0</v>
      </c>
      <c r="AX267">
        <f t="shared" si="140"/>
        <v>0</v>
      </c>
    </row>
    <row r="268" spans="1:50" ht="78.75" hidden="1" x14ac:dyDescent="0.25">
      <c r="A268" s="115">
        <v>267</v>
      </c>
      <c r="B268" s="64" t="s">
        <v>310</v>
      </c>
      <c r="C268" s="64" t="s">
        <v>982</v>
      </c>
      <c r="D268" s="64" t="s">
        <v>984</v>
      </c>
      <c r="E268" s="65">
        <v>724911.34</v>
      </c>
      <c r="F268" s="64">
        <v>2</v>
      </c>
      <c r="G268" s="64">
        <v>4</v>
      </c>
      <c r="H268" s="64">
        <v>3</v>
      </c>
      <c r="I268" s="64">
        <v>1</v>
      </c>
      <c r="J268" s="64">
        <v>0</v>
      </c>
      <c r="K268" s="64">
        <v>2</v>
      </c>
      <c r="L268" s="64">
        <v>0</v>
      </c>
      <c r="M268" s="64">
        <v>2</v>
      </c>
      <c r="N268" s="64">
        <v>2</v>
      </c>
      <c r="O268" s="64">
        <v>5</v>
      </c>
      <c r="P268" s="64">
        <v>5</v>
      </c>
      <c r="Q268" s="64">
        <v>2</v>
      </c>
      <c r="R268" s="64">
        <v>2</v>
      </c>
      <c r="S268" s="64">
        <v>3</v>
      </c>
      <c r="T268" s="64">
        <v>3</v>
      </c>
      <c r="U268" s="64">
        <v>0</v>
      </c>
      <c r="V268" s="65">
        <v>487269.61</v>
      </c>
      <c r="W268" s="71">
        <f t="shared" si="113"/>
        <v>36</v>
      </c>
      <c r="X268">
        <f t="shared" si="116"/>
        <v>0</v>
      </c>
      <c r="Y268">
        <f t="shared" si="117"/>
        <v>0</v>
      </c>
      <c r="Z268">
        <f t="shared" si="118"/>
        <v>0</v>
      </c>
      <c r="AA268">
        <f t="shared" si="119"/>
        <v>0</v>
      </c>
      <c r="AB268">
        <f t="shared" si="120"/>
        <v>0</v>
      </c>
      <c r="AC268">
        <f t="shared" si="121"/>
        <v>0</v>
      </c>
      <c r="AD268">
        <f t="shared" si="122"/>
        <v>0</v>
      </c>
      <c r="AE268">
        <f t="shared" si="123"/>
        <v>0</v>
      </c>
      <c r="AF268">
        <f t="shared" si="124"/>
        <v>0</v>
      </c>
      <c r="AG268">
        <f t="shared" si="125"/>
        <v>0</v>
      </c>
      <c r="AH268">
        <f t="shared" si="126"/>
        <v>0</v>
      </c>
      <c r="AI268">
        <f t="shared" si="127"/>
        <v>0</v>
      </c>
      <c r="AJ268">
        <f t="shared" si="128"/>
        <v>0</v>
      </c>
      <c r="AK268">
        <f t="shared" si="129"/>
        <v>0</v>
      </c>
      <c r="AL268">
        <f t="shared" si="130"/>
        <v>0</v>
      </c>
      <c r="AM268">
        <f t="shared" si="131"/>
        <v>0</v>
      </c>
      <c r="AN268">
        <f t="shared" si="132"/>
        <v>0</v>
      </c>
      <c r="AO268">
        <f t="shared" si="133"/>
        <v>0</v>
      </c>
      <c r="AP268">
        <f t="shared" si="114"/>
        <v>0</v>
      </c>
      <c r="AQ268">
        <f t="shared" si="134"/>
        <v>0</v>
      </c>
      <c r="AR268">
        <f t="shared" si="135"/>
        <v>0</v>
      </c>
      <c r="AS268">
        <f t="shared" si="136"/>
        <v>0</v>
      </c>
      <c r="AT268">
        <f t="shared" si="137"/>
        <v>0</v>
      </c>
      <c r="AU268">
        <f t="shared" si="115"/>
        <v>1</v>
      </c>
      <c r="AV268">
        <f t="shared" si="138"/>
        <v>0</v>
      </c>
      <c r="AW268">
        <f t="shared" si="139"/>
        <v>0</v>
      </c>
      <c r="AX268">
        <f t="shared" si="140"/>
        <v>0</v>
      </c>
    </row>
    <row r="269" spans="1:50" ht="110.25" hidden="1" x14ac:dyDescent="0.25">
      <c r="A269" s="115">
        <v>268</v>
      </c>
      <c r="B269" s="59" t="s">
        <v>1379</v>
      </c>
      <c r="C269" s="59" t="s">
        <v>1383</v>
      </c>
      <c r="D269" s="59" t="s">
        <v>1384</v>
      </c>
      <c r="E269" s="66">
        <v>500000</v>
      </c>
      <c r="F269" s="67">
        <v>0</v>
      </c>
      <c r="G269" s="72">
        <v>3</v>
      </c>
      <c r="H269" s="72">
        <v>3</v>
      </c>
      <c r="I269" s="72">
        <v>1</v>
      </c>
      <c r="J269" s="72">
        <v>0</v>
      </c>
      <c r="K269" s="72">
        <v>3</v>
      </c>
      <c r="L269" s="72">
        <v>0</v>
      </c>
      <c r="M269" s="72">
        <v>1</v>
      </c>
      <c r="N269" s="72">
        <v>4</v>
      </c>
      <c r="O269" s="67">
        <v>10</v>
      </c>
      <c r="P269" s="67">
        <v>3</v>
      </c>
      <c r="Q269" s="72">
        <v>0</v>
      </c>
      <c r="R269" s="72">
        <v>2</v>
      </c>
      <c r="S269" s="72">
        <v>3</v>
      </c>
      <c r="T269" s="72">
        <v>3</v>
      </c>
      <c r="U269" s="72">
        <v>0</v>
      </c>
      <c r="V269" s="77">
        <v>335000</v>
      </c>
      <c r="W269" s="71">
        <f t="shared" si="113"/>
        <v>36</v>
      </c>
      <c r="X269">
        <f t="shared" si="116"/>
        <v>0</v>
      </c>
      <c r="Y269">
        <f t="shared" si="117"/>
        <v>1</v>
      </c>
      <c r="Z269">
        <f t="shared" si="118"/>
        <v>0</v>
      </c>
      <c r="AA269">
        <f t="shared" si="119"/>
        <v>0</v>
      </c>
      <c r="AB269">
        <f t="shared" si="120"/>
        <v>0</v>
      </c>
      <c r="AC269">
        <f t="shared" si="121"/>
        <v>0</v>
      </c>
      <c r="AD269">
        <f t="shared" si="122"/>
        <v>0</v>
      </c>
      <c r="AE269">
        <f t="shared" si="123"/>
        <v>0</v>
      </c>
      <c r="AF269">
        <f t="shared" si="124"/>
        <v>0</v>
      </c>
      <c r="AG269">
        <f t="shared" si="125"/>
        <v>0</v>
      </c>
      <c r="AH269">
        <f t="shared" si="126"/>
        <v>0</v>
      </c>
      <c r="AI269">
        <f t="shared" si="127"/>
        <v>0</v>
      </c>
      <c r="AJ269">
        <f t="shared" si="128"/>
        <v>0</v>
      </c>
      <c r="AK269">
        <f t="shared" si="129"/>
        <v>0</v>
      </c>
      <c r="AL269">
        <f t="shared" si="130"/>
        <v>0</v>
      </c>
      <c r="AM269">
        <f t="shared" si="131"/>
        <v>0</v>
      </c>
      <c r="AN269">
        <f t="shared" si="132"/>
        <v>0</v>
      </c>
      <c r="AO269">
        <f t="shared" si="133"/>
        <v>0</v>
      </c>
      <c r="AP269">
        <f t="shared" si="114"/>
        <v>0</v>
      </c>
      <c r="AQ269">
        <f t="shared" si="134"/>
        <v>0</v>
      </c>
      <c r="AR269">
        <f t="shared" si="135"/>
        <v>0</v>
      </c>
      <c r="AS269">
        <f t="shared" si="136"/>
        <v>0</v>
      </c>
      <c r="AT269">
        <f t="shared" si="137"/>
        <v>0</v>
      </c>
      <c r="AU269">
        <f t="shared" si="115"/>
        <v>0</v>
      </c>
      <c r="AV269">
        <f t="shared" si="138"/>
        <v>0</v>
      </c>
      <c r="AW269">
        <f t="shared" si="139"/>
        <v>0</v>
      </c>
      <c r="AX269">
        <f t="shared" si="140"/>
        <v>0</v>
      </c>
    </row>
    <row r="270" spans="1:50" ht="78.75" hidden="1" x14ac:dyDescent="0.25">
      <c r="A270" s="115">
        <v>269</v>
      </c>
      <c r="B270" s="62" t="s">
        <v>850</v>
      </c>
      <c r="C270" s="62" t="s">
        <v>249</v>
      </c>
      <c r="D270" s="62" t="s">
        <v>851</v>
      </c>
      <c r="E270" s="66">
        <v>1456801</v>
      </c>
      <c r="F270" s="67">
        <v>5</v>
      </c>
      <c r="G270" s="72">
        <v>0</v>
      </c>
      <c r="H270" s="72">
        <v>5</v>
      </c>
      <c r="I270" s="72">
        <v>2</v>
      </c>
      <c r="J270" s="72">
        <v>0</v>
      </c>
      <c r="K270" s="72">
        <v>5</v>
      </c>
      <c r="L270" s="72">
        <v>0</v>
      </c>
      <c r="M270" s="72">
        <v>1</v>
      </c>
      <c r="N270" s="72">
        <v>4</v>
      </c>
      <c r="O270" s="67">
        <v>6</v>
      </c>
      <c r="P270" s="67">
        <v>3</v>
      </c>
      <c r="Q270" s="72">
        <v>0</v>
      </c>
      <c r="R270" s="72">
        <v>2</v>
      </c>
      <c r="S270" s="72">
        <v>3</v>
      </c>
      <c r="T270" s="72">
        <v>0</v>
      </c>
      <c r="U270" s="67">
        <v>0</v>
      </c>
      <c r="V270" s="66">
        <v>917785</v>
      </c>
      <c r="W270" s="71">
        <f t="shared" si="113"/>
        <v>36</v>
      </c>
      <c r="X270">
        <f t="shared" si="116"/>
        <v>0</v>
      </c>
      <c r="Y270">
        <f t="shared" si="117"/>
        <v>0</v>
      </c>
      <c r="Z270">
        <f t="shared" si="118"/>
        <v>0</v>
      </c>
      <c r="AA270">
        <f t="shared" si="119"/>
        <v>0</v>
      </c>
      <c r="AB270">
        <f t="shared" si="120"/>
        <v>0</v>
      </c>
      <c r="AC270">
        <f t="shared" si="121"/>
        <v>0</v>
      </c>
      <c r="AD270">
        <f t="shared" si="122"/>
        <v>0</v>
      </c>
      <c r="AE270">
        <f t="shared" si="123"/>
        <v>0</v>
      </c>
      <c r="AF270">
        <f t="shared" si="124"/>
        <v>0</v>
      </c>
      <c r="AG270">
        <f t="shared" si="125"/>
        <v>0</v>
      </c>
      <c r="AH270">
        <f t="shared" si="126"/>
        <v>0</v>
      </c>
      <c r="AI270">
        <f t="shared" si="127"/>
        <v>0</v>
      </c>
      <c r="AJ270">
        <f t="shared" si="128"/>
        <v>0</v>
      </c>
      <c r="AK270">
        <f t="shared" si="129"/>
        <v>0</v>
      </c>
      <c r="AL270">
        <f t="shared" si="130"/>
        <v>1</v>
      </c>
      <c r="AM270">
        <f t="shared" si="131"/>
        <v>0</v>
      </c>
      <c r="AN270">
        <f t="shared" si="132"/>
        <v>0</v>
      </c>
      <c r="AO270">
        <f t="shared" si="133"/>
        <v>0</v>
      </c>
      <c r="AP270">
        <f t="shared" si="114"/>
        <v>0</v>
      </c>
      <c r="AQ270">
        <f t="shared" si="134"/>
        <v>0</v>
      </c>
      <c r="AR270">
        <f t="shared" si="135"/>
        <v>0</v>
      </c>
      <c r="AS270">
        <f t="shared" si="136"/>
        <v>0</v>
      </c>
      <c r="AT270">
        <f t="shared" si="137"/>
        <v>0</v>
      </c>
      <c r="AU270">
        <f t="shared" si="115"/>
        <v>0</v>
      </c>
      <c r="AV270">
        <f t="shared" si="138"/>
        <v>0</v>
      </c>
      <c r="AW270">
        <f t="shared" si="139"/>
        <v>0</v>
      </c>
      <c r="AX270">
        <f t="shared" si="140"/>
        <v>0</v>
      </c>
    </row>
    <row r="271" spans="1:50" ht="63" hidden="1" x14ac:dyDescent="0.25">
      <c r="A271" s="115">
        <v>270</v>
      </c>
      <c r="B271" s="59" t="s">
        <v>268</v>
      </c>
      <c r="C271" s="59" t="s">
        <v>1357</v>
      </c>
      <c r="D271" s="59" t="s">
        <v>1358</v>
      </c>
      <c r="E271" s="66">
        <v>1302618</v>
      </c>
      <c r="F271" s="67">
        <v>5</v>
      </c>
      <c r="G271" s="72">
        <v>3</v>
      </c>
      <c r="H271" s="72">
        <v>3</v>
      </c>
      <c r="I271" s="72">
        <v>4</v>
      </c>
      <c r="J271" s="72">
        <v>0</v>
      </c>
      <c r="K271" s="72">
        <v>5</v>
      </c>
      <c r="L271" s="72">
        <v>0</v>
      </c>
      <c r="M271" s="72">
        <v>4</v>
      </c>
      <c r="N271" s="72">
        <v>3</v>
      </c>
      <c r="O271" s="67">
        <v>1</v>
      </c>
      <c r="P271" s="67">
        <v>0</v>
      </c>
      <c r="Q271" s="72">
        <v>0</v>
      </c>
      <c r="R271" s="72">
        <v>2</v>
      </c>
      <c r="S271" s="72">
        <v>3</v>
      </c>
      <c r="T271" s="72">
        <v>3</v>
      </c>
      <c r="U271" s="72">
        <v>0</v>
      </c>
      <c r="V271" s="77">
        <v>1029068</v>
      </c>
      <c r="W271" s="71">
        <f t="shared" si="113"/>
        <v>36</v>
      </c>
      <c r="X271">
        <f t="shared" si="116"/>
        <v>0</v>
      </c>
      <c r="Y271">
        <f t="shared" si="117"/>
        <v>0</v>
      </c>
      <c r="Z271">
        <f t="shared" si="118"/>
        <v>0</v>
      </c>
      <c r="AA271">
        <f t="shared" si="119"/>
        <v>0</v>
      </c>
      <c r="AB271">
        <f t="shared" si="120"/>
        <v>0</v>
      </c>
      <c r="AC271">
        <f t="shared" si="121"/>
        <v>0</v>
      </c>
      <c r="AD271">
        <f t="shared" si="122"/>
        <v>0</v>
      </c>
      <c r="AE271">
        <f t="shared" si="123"/>
        <v>0</v>
      </c>
      <c r="AF271">
        <f t="shared" si="124"/>
        <v>0</v>
      </c>
      <c r="AG271">
        <f t="shared" si="125"/>
        <v>0</v>
      </c>
      <c r="AH271">
        <f t="shared" si="126"/>
        <v>0</v>
      </c>
      <c r="AI271">
        <f t="shared" si="127"/>
        <v>0</v>
      </c>
      <c r="AJ271">
        <f t="shared" si="128"/>
        <v>0</v>
      </c>
      <c r="AK271">
        <f t="shared" si="129"/>
        <v>0</v>
      </c>
      <c r="AL271">
        <f t="shared" si="130"/>
        <v>1</v>
      </c>
      <c r="AM271">
        <f t="shared" si="131"/>
        <v>0</v>
      </c>
      <c r="AN271">
        <f t="shared" si="132"/>
        <v>0</v>
      </c>
      <c r="AO271">
        <f t="shared" si="133"/>
        <v>0</v>
      </c>
      <c r="AP271">
        <f t="shared" si="114"/>
        <v>0</v>
      </c>
      <c r="AQ271">
        <f t="shared" si="134"/>
        <v>0</v>
      </c>
      <c r="AR271">
        <f t="shared" si="135"/>
        <v>0</v>
      </c>
      <c r="AS271">
        <f t="shared" si="136"/>
        <v>0</v>
      </c>
      <c r="AT271">
        <f t="shared" si="137"/>
        <v>0</v>
      </c>
      <c r="AU271">
        <f t="shared" si="115"/>
        <v>0</v>
      </c>
      <c r="AV271">
        <f t="shared" si="138"/>
        <v>0</v>
      </c>
      <c r="AW271">
        <f t="shared" si="139"/>
        <v>0</v>
      </c>
      <c r="AX271">
        <f t="shared" si="140"/>
        <v>0</v>
      </c>
    </row>
    <row r="272" spans="1:50" ht="78.75" hidden="1" x14ac:dyDescent="0.25">
      <c r="A272" s="115">
        <v>271</v>
      </c>
      <c r="B272" s="64" t="s">
        <v>288</v>
      </c>
      <c r="C272" s="64" t="s">
        <v>325</v>
      </c>
      <c r="D272" s="64" t="s">
        <v>326</v>
      </c>
      <c r="E272" s="66">
        <v>2000000</v>
      </c>
      <c r="F272" s="67">
        <v>0</v>
      </c>
      <c r="G272" s="67">
        <v>4</v>
      </c>
      <c r="H272" s="67">
        <v>3</v>
      </c>
      <c r="I272" s="67">
        <v>1</v>
      </c>
      <c r="J272" s="67">
        <v>0</v>
      </c>
      <c r="K272" s="67">
        <v>4</v>
      </c>
      <c r="L272" s="67">
        <v>0</v>
      </c>
      <c r="M272" s="67">
        <v>1</v>
      </c>
      <c r="N272" s="67">
        <v>5</v>
      </c>
      <c r="O272" s="67">
        <v>5</v>
      </c>
      <c r="P272" s="67">
        <v>3</v>
      </c>
      <c r="Q272" s="67">
        <v>2</v>
      </c>
      <c r="R272" s="67">
        <v>2</v>
      </c>
      <c r="S272" s="67">
        <v>3</v>
      </c>
      <c r="T272" s="67">
        <v>3</v>
      </c>
      <c r="U272" s="67">
        <v>0</v>
      </c>
      <c r="V272" s="66">
        <v>1450000</v>
      </c>
      <c r="W272" s="71">
        <f t="shared" si="113"/>
        <v>36</v>
      </c>
      <c r="X272">
        <f t="shared" si="116"/>
        <v>0</v>
      </c>
      <c r="Y272">
        <f t="shared" si="117"/>
        <v>0</v>
      </c>
      <c r="Z272">
        <f t="shared" si="118"/>
        <v>0</v>
      </c>
      <c r="AA272">
        <f t="shared" si="119"/>
        <v>1</v>
      </c>
      <c r="AB272">
        <f t="shared" si="120"/>
        <v>0</v>
      </c>
      <c r="AC272">
        <f t="shared" si="121"/>
        <v>0</v>
      </c>
      <c r="AD272">
        <f t="shared" si="122"/>
        <v>0</v>
      </c>
      <c r="AE272">
        <f t="shared" si="123"/>
        <v>0</v>
      </c>
      <c r="AF272">
        <f t="shared" si="124"/>
        <v>0</v>
      </c>
      <c r="AG272">
        <f t="shared" si="125"/>
        <v>0</v>
      </c>
      <c r="AH272">
        <f t="shared" si="126"/>
        <v>0</v>
      </c>
      <c r="AI272">
        <f t="shared" si="127"/>
        <v>0</v>
      </c>
      <c r="AJ272">
        <f t="shared" si="128"/>
        <v>0</v>
      </c>
      <c r="AK272">
        <f t="shared" si="129"/>
        <v>0</v>
      </c>
      <c r="AL272">
        <f t="shared" si="130"/>
        <v>0</v>
      </c>
      <c r="AM272">
        <f t="shared" si="131"/>
        <v>0</v>
      </c>
      <c r="AN272">
        <f t="shared" si="132"/>
        <v>0</v>
      </c>
      <c r="AO272">
        <f t="shared" si="133"/>
        <v>0</v>
      </c>
      <c r="AP272">
        <f t="shared" si="114"/>
        <v>0</v>
      </c>
      <c r="AQ272">
        <f t="shared" si="134"/>
        <v>0</v>
      </c>
      <c r="AR272">
        <f t="shared" si="135"/>
        <v>0</v>
      </c>
      <c r="AS272">
        <f t="shared" si="136"/>
        <v>0</v>
      </c>
      <c r="AT272">
        <f t="shared" si="137"/>
        <v>0</v>
      </c>
      <c r="AU272">
        <f t="shared" si="115"/>
        <v>0</v>
      </c>
      <c r="AV272">
        <f t="shared" si="138"/>
        <v>0</v>
      </c>
      <c r="AW272">
        <f t="shared" si="139"/>
        <v>0</v>
      </c>
      <c r="AX272">
        <f t="shared" si="140"/>
        <v>0</v>
      </c>
    </row>
    <row r="273" spans="1:50" ht="141.75" hidden="1" x14ac:dyDescent="0.25">
      <c r="A273" s="115">
        <v>272</v>
      </c>
      <c r="B273" s="64" t="s">
        <v>288</v>
      </c>
      <c r="C273" s="64" t="s">
        <v>327</v>
      </c>
      <c r="D273" s="64" t="s">
        <v>328</v>
      </c>
      <c r="E273" s="66">
        <v>212000</v>
      </c>
      <c r="F273" s="67">
        <v>0</v>
      </c>
      <c r="G273" s="67">
        <v>3</v>
      </c>
      <c r="H273" s="67">
        <v>3</v>
      </c>
      <c r="I273" s="67">
        <v>3</v>
      </c>
      <c r="J273" s="67">
        <v>0</v>
      </c>
      <c r="K273" s="67">
        <v>1</v>
      </c>
      <c r="L273" s="67">
        <v>0</v>
      </c>
      <c r="M273" s="67">
        <v>9</v>
      </c>
      <c r="N273" s="67">
        <v>2</v>
      </c>
      <c r="O273" s="67">
        <v>5</v>
      </c>
      <c r="P273" s="67">
        <v>0</v>
      </c>
      <c r="Q273" s="67">
        <v>2</v>
      </c>
      <c r="R273" s="67">
        <v>2</v>
      </c>
      <c r="S273" s="67">
        <v>3</v>
      </c>
      <c r="T273" s="67">
        <v>3</v>
      </c>
      <c r="U273" s="67">
        <v>0</v>
      </c>
      <c r="V273" s="66">
        <v>159000</v>
      </c>
      <c r="W273" s="71">
        <f t="shared" si="113"/>
        <v>36</v>
      </c>
      <c r="X273">
        <f t="shared" si="116"/>
        <v>0</v>
      </c>
      <c r="Y273">
        <f t="shared" si="117"/>
        <v>0</v>
      </c>
      <c r="Z273">
        <f t="shared" si="118"/>
        <v>0</v>
      </c>
      <c r="AA273">
        <f t="shared" si="119"/>
        <v>1</v>
      </c>
      <c r="AB273">
        <f t="shared" si="120"/>
        <v>0</v>
      </c>
      <c r="AC273">
        <f t="shared" si="121"/>
        <v>0</v>
      </c>
      <c r="AD273">
        <f t="shared" si="122"/>
        <v>0</v>
      </c>
      <c r="AE273">
        <f t="shared" si="123"/>
        <v>0</v>
      </c>
      <c r="AF273">
        <f t="shared" si="124"/>
        <v>0</v>
      </c>
      <c r="AG273">
        <f t="shared" si="125"/>
        <v>0</v>
      </c>
      <c r="AH273">
        <f t="shared" si="126"/>
        <v>0</v>
      </c>
      <c r="AI273">
        <f t="shared" si="127"/>
        <v>0</v>
      </c>
      <c r="AJ273">
        <f t="shared" si="128"/>
        <v>0</v>
      </c>
      <c r="AK273">
        <f t="shared" si="129"/>
        <v>0</v>
      </c>
      <c r="AL273">
        <f t="shared" si="130"/>
        <v>0</v>
      </c>
      <c r="AM273">
        <f t="shared" si="131"/>
        <v>0</v>
      </c>
      <c r="AN273">
        <f t="shared" si="132"/>
        <v>0</v>
      </c>
      <c r="AO273">
        <f t="shared" si="133"/>
        <v>0</v>
      </c>
      <c r="AP273">
        <f t="shared" si="114"/>
        <v>0</v>
      </c>
      <c r="AQ273">
        <f t="shared" si="134"/>
        <v>0</v>
      </c>
      <c r="AR273">
        <f t="shared" si="135"/>
        <v>0</v>
      </c>
      <c r="AS273">
        <f t="shared" si="136"/>
        <v>0</v>
      </c>
      <c r="AT273">
        <f t="shared" si="137"/>
        <v>0</v>
      </c>
      <c r="AU273">
        <f t="shared" si="115"/>
        <v>0</v>
      </c>
      <c r="AV273">
        <f t="shared" si="138"/>
        <v>0</v>
      </c>
      <c r="AW273">
        <f t="shared" si="139"/>
        <v>0</v>
      </c>
      <c r="AX273">
        <f t="shared" si="140"/>
        <v>0</v>
      </c>
    </row>
    <row r="274" spans="1:50" ht="63" hidden="1" x14ac:dyDescent="0.25">
      <c r="A274" s="115">
        <v>273</v>
      </c>
      <c r="B274" s="64" t="s">
        <v>430</v>
      </c>
      <c r="C274" s="64" t="s">
        <v>433</v>
      </c>
      <c r="D274" s="64" t="s">
        <v>443</v>
      </c>
      <c r="E274" s="66">
        <v>1350000</v>
      </c>
      <c r="F274" s="67">
        <v>0</v>
      </c>
      <c r="G274" s="67">
        <v>0</v>
      </c>
      <c r="H274" s="67">
        <v>3</v>
      </c>
      <c r="I274" s="67">
        <v>3</v>
      </c>
      <c r="J274" s="67">
        <v>0</v>
      </c>
      <c r="K274" s="67">
        <v>5</v>
      </c>
      <c r="L274" s="67">
        <v>0</v>
      </c>
      <c r="M274" s="67">
        <v>7</v>
      </c>
      <c r="N274" s="67">
        <v>3</v>
      </c>
      <c r="O274" s="67">
        <v>5</v>
      </c>
      <c r="P274" s="67">
        <v>5</v>
      </c>
      <c r="Q274" s="67">
        <v>0</v>
      </c>
      <c r="R274" s="67">
        <v>2</v>
      </c>
      <c r="S274" s="67">
        <v>3</v>
      </c>
      <c r="T274" s="67">
        <v>0</v>
      </c>
      <c r="U274" s="67">
        <v>0</v>
      </c>
      <c r="V274" s="66">
        <v>945000</v>
      </c>
      <c r="W274" s="71">
        <f t="shared" si="113"/>
        <v>36</v>
      </c>
      <c r="X274">
        <f t="shared" si="116"/>
        <v>0</v>
      </c>
      <c r="Y274">
        <f t="shared" si="117"/>
        <v>0</v>
      </c>
      <c r="Z274">
        <f t="shared" si="118"/>
        <v>0</v>
      </c>
      <c r="AA274">
        <f t="shared" si="119"/>
        <v>0</v>
      </c>
      <c r="AB274">
        <f t="shared" si="120"/>
        <v>0</v>
      </c>
      <c r="AC274">
        <f t="shared" si="121"/>
        <v>1</v>
      </c>
      <c r="AD274">
        <f t="shared" si="122"/>
        <v>0</v>
      </c>
      <c r="AE274">
        <f t="shared" si="123"/>
        <v>0</v>
      </c>
      <c r="AF274">
        <f t="shared" si="124"/>
        <v>0</v>
      </c>
      <c r="AG274">
        <f t="shared" si="125"/>
        <v>0</v>
      </c>
      <c r="AH274">
        <f t="shared" si="126"/>
        <v>0</v>
      </c>
      <c r="AI274">
        <f t="shared" si="127"/>
        <v>0</v>
      </c>
      <c r="AJ274">
        <f t="shared" si="128"/>
        <v>0</v>
      </c>
      <c r="AK274">
        <f t="shared" si="129"/>
        <v>0</v>
      </c>
      <c r="AL274">
        <f t="shared" si="130"/>
        <v>0</v>
      </c>
      <c r="AM274">
        <f t="shared" si="131"/>
        <v>0</v>
      </c>
      <c r="AN274">
        <f t="shared" si="132"/>
        <v>0</v>
      </c>
      <c r="AO274">
        <f t="shared" si="133"/>
        <v>0</v>
      </c>
      <c r="AP274">
        <f t="shared" si="114"/>
        <v>0</v>
      </c>
      <c r="AQ274">
        <f t="shared" si="134"/>
        <v>0</v>
      </c>
      <c r="AR274">
        <f t="shared" si="135"/>
        <v>0</v>
      </c>
      <c r="AS274">
        <f t="shared" si="136"/>
        <v>0</v>
      </c>
      <c r="AT274">
        <f t="shared" si="137"/>
        <v>0</v>
      </c>
      <c r="AU274">
        <f t="shared" si="115"/>
        <v>0</v>
      </c>
      <c r="AV274">
        <f t="shared" si="138"/>
        <v>0</v>
      </c>
      <c r="AW274">
        <f t="shared" si="139"/>
        <v>0</v>
      </c>
      <c r="AX274">
        <f t="shared" si="140"/>
        <v>0</v>
      </c>
    </row>
    <row r="275" spans="1:50" ht="94.5" hidden="1" x14ac:dyDescent="0.25">
      <c r="A275" s="115">
        <v>274</v>
      </c>
      <c r="B275" s="59" t="s">
        <v>255</v>
      </c>
      <c r="C275" s="59" t="s">
        <v>1362</v>
      </c>
      <c r="D275" s="59" t="s">
        <v>1363</v>
      </c>
      <c r="E275" s="66">
        <v>1980250</v>
      </c>
      <c r="F275" s="67">
        <v>5</v>
      </c>
      <c r="G275" s="72">
        <v>6</v>
      </c>
      <c r="H275" s="72">
        <v>1</v>
      </c>
      <c r="I275" s="72">
        <v>5</v>
      </c>
      <c r="J275" s="72">
        <v>0</v>
      </c>
      <c r="K275" s="72">
        <v>2</v>
      </c>
      <c r="L275" s="72">
        <v>0</v>
      </c>
      <c r="M275" s="72">
        <v>8</v>
      </c>
      <c r="N275" s="72">
        <v>1</v>
      </c>
      <c r="O275" s="67">
        <v>0</v>
      </c>
      <c r="P275" s="67">
        <v>0</v>
      </c>
      <c r="Q275" s="72">
        <v>2</v>
      </c>
      <c r="R275" s="72">
        <v>3</v>
      </c>
      <c r="S275" s="72">
        <v>3</v>
      </c>
      <c r="T275" s="72">
        <v>0</v>
      </c>
      <c r="U275" s="72">
        <v>0</v>
      </c>
      <c r="V275" s="77">
        <v>1584225</v>
      </c>
      <c r="W275" s="71">
        <f t="shared" si="113"/>
        <v>36</v>
      </c>
      <c r="X275">
        <f t="shared" si="116"/>
        <v>0</v>
      </c>
      <c r="Y275">
        <f t="shared" si="117"/>
        <v>0</v>
      </c>
      <c r="Z275">
        <f t="shared" si="118"/>
        <v>0</v>
      </c>
      <c r="AA275">
        <f t="shared" si="119"/>
        <v>0</v>
      </c>
      <c r="AB275">
        <f t="shared" si="120"/>
        <v>0</v>
      </c>
      <c r="AC275">
        <f t="shared" si="121"/>
        <v>0</v>
      </c>
      <c r="AD275">
        <f t="shared" si="122"/>
        <v>0</v>
      </c>
      <c r="AE275">
        <f t="shared" si="123"/>
        <v>0</v>
      </c>
      <c r="AF275">
        <f t="shared" si="124"/>
        <v>0</v>
      </c>
      <c r="AG275">
        <f t="shared" si="125"/>
        <v>0</v>
      </c>
      <c r="AH275">
        <f t="shared" si="126"/>
        <v>0</v>
      </c>
      <c r="AI275">
        <f t="shared" si="127"/>
        <v>0</v>
      </c>
      <c r="AJ275">
        <f t="shared" si="128"/>
        <v>0</v>
      </c>
      <c r="AK275">
        <f t="shared" si="129"/>
        <v>0</v>
      </c>
      <c r="AL275">
        <f t="shared" si="130"/>
        <v>1</v>
      </c>
      <c r="AM275">
        <f t="shared" si="131"/>
        <v>0</v>
      </c>
      <c r="AN275">
        <f t="shared" si="132"/>
        <v>0</v>
      </c>
      <c r="AO275">
        <f t="shared" si="133"/>
        <v>0</v>
      </c>
      <c r="AP275">
        <f t="shared" si="114"/>
        <v>0</v>
      </c>
      <c r="AQ275">
        <f t="shared" si="134"/>
        <v>0</v>
      </c>
      <c r="AR275">
        <f t="shared" si="135"/>
        <v>0</v>
      </c>
      <c r="AS275">
        <f t="shared" si="136"/>
        <v>0</v>
      </c>
      <c r="AT275">
        <f t="shared" si="137"/>
        <v>0</v>
      </c>
      <c r="AU275">
        <f t="shared" si="115"/>
        <v>0</v>
      </c>
      <c r="AV275">
        <f t="shared" si="138"/>
        <v>0</v>
      </c>
      <c r="AW275">
        <f t="shared" si="139"/>
        <v>0</v>
      </c>
      <c r="AX275">
        <f t="shared" si="140"/>
        <v>0</v>
      </c>
    </row>
    <row r="276" spans="1:50" s="114" customFormat="1" ht="63" hidden="1" x14ac:dyDescent="0.25">
      <c r="A276" s="115">
        <v>275</v>
      </c>
      <c r="B276" s="104" t="s">
        <v>255</v>
      </c>
      <c r="C276" s="104" t="s">
        <v>1366</v>
      </c>
      <c r="D276" s="104" t="s">
        <v>1363</v>
      </c>
      <c r="E276" s="82">
        <v>1998300</v>
      </c>
      <c r="F276" s="51">
        <v>5</v>
      </c>
      <c r="G276" s="83">
        <v>6</v>
      </c>
      <c r="H276" s="83">
        <v>1</v>
      </c>
      <c r="I276" s="83">
        <v>5</v>
      </c>
      <c r="J276" s="83">
        <v>0</v>
      </c>
      <c r="K276" s="83">
        <v>2</v>
      </c>
      <c r="L276" s="83">
        <v>0</v>
      </c>
      <c r="M276" s="83">
        <v>8</v>
      </c>
      <c r="N276" s="83">
        <v>1</v>
      </c>
      <c r="O276" s="51">
        <v>0</v>
      </c>
      <c r="P276" s="51">
        <v>0</v>
      </c>
      <c r="Q276" s="83">
        <v>0</v>
      </c>
      <c r="R276" s="83">
        <v>2</v>
      </c>
      <c r="S276" s="83">
        <v>3</v>
      </c>
      <c r="T276" s="83">
        <v>3</v>
      </c>
      <c r="U276" s="83">
        <v>0</v>
      </c>
      <c r="V276" s="113">
        <v>1598640</v>
      </c>
      <c r="W276" s="81">
        <f t="shared" si="113"/>
        <v>36</v>
      </c>
      <c r="X276">
        <f t="shared" si="116"/>
        <v>0</v>
      </c>
      <c r="Y276">
        <f t="shared" si="117"/>
        <v>0</v>
      </c>
      <c r="Z276">
        <f t="shared" si="118"/>
        <v>0</v>
      </c>
      <c r="AA276">
        <f t="shared" si="119"/>
        <v>0</v>
      </c>
      <c r="AB276">
        <f t="shared" si="120"/>
        <v>0</v>
      </c>
      <c r="AC276">
        <f t="shared" si="121"/>
        <v>0</v>
      </c>
      <c r="AD276">
        <f t="shared" si="122"/>
        <v>0</v>
      </c>
      <c r="AE276">
        <f t="shared" si="123"/>
        <v>0</v>
      </c>
      <c r="AF276">
        <f t="shared" si="124"/>
        <v>0</v>
      </c>
      <c r="AG276">
        <f t="shared" si="125"/>
        <v>0</v>
      </c>
      <c r="AH276">
        <f t="shared" si="126"/>
        <v>0</v>
      </c>
      <c r="AI276">
        <f t="shared" si="127"/>
        <v>0</v>
      </c>
      <c r="AJ276">
        <f t="shared" si="128"/>
        <v>0</v>
      </c>
      <c r="AK276">
        <f t="shared" si="129"/>
        <v>0</v>
      </c>
      <c r="AL276">
        <f t="shared" si="130"/>
        <v>1</v>
      </c>
      <c r="AM276">
        <f t="shared" si="131"/>
        <v>0</v>
      </c>
      <c r="AN276">
        <f t="shared" si="132"/>
        <v>0</v>
      </c>
      <c r="AO276">
        <f t="shared" si="133"/>
        <v>0</v>
      </c>
      <c r="AP276">
        <f t="shared" si="114"/>
        <v>0</v>
      </c>
      <c r="AQ276">
        <f t="shared" si="134"/>
        <v>0</v>
      </c>
      <c r="AR276">
        <f t="shared" si="135"/>
        <v>0</v>
      </c>
      <c r="AS276">
        <f t="shared" si="136"/>
        <v>0</v>
      </c>
      <c r="AT276">
        <f t="shared" si="137"/>
        <v>0</v>
      </c>
      <c r="AU276">
        <f t="shared" si="115"/>
        <v>0</v>
      </c>
      <c r="AV276">
        <f t="shared" si="138"/>
        <v>0</v>
      </c>
      <c r="AW276">
        <f t="shared" si="139"/>
        <v>0</v>
      </c>
      <c r="AX276">
        <f t="shared" si="140"/>
        <v>0</v>
      </c>
    </row>
    <row r="277" spans="1:50" s="114" customFormat="1" ht="63" hidden="1" x14ac:dyDescent="0.25">
      <c r="A277" s="115">
        <v>276</v>
      </c>
      <c r="B277" s="104" t="s">
        <v>255</v>
      </c>
      <c r="C277" s="104" t="s">
        <v>1370</v>
      </c>
      <c r="D277" s="104" t="s">
        <v>1363</v>
      </c>
      <c r="E277" s="82">
        <v>1898960</v>
      </c>
      <c r="F277" s="51">
        <v>5</v>
      </c>
      <c r="G277" s="83">
        <v>6</v>
      </c>
      <c r="H277" s="83">
        <v>1</v>
      </c>
      <c r="I277" s="83">
        <v>5</v>
      </c>
      <c r="J277" s="83">
        <v>0</v>
      </c>
      <c r="K277" s="83">
        <v>2</v>
      </c>
      <c r="L277" s="83">
        <v>0</v>
      </c>
      <c r="M277" s="83">
        <v>8</v>
      </c>
      <c r="N277" s="83">
        <v>1</v>
      </c>
      <c r="O277" s="51">
        <v>0</v>
      </c>
      <c r="P277" s="51">
        <v>0</v>
      </c>
      <c r="Q277" s="83">
        <v>0</v>
      </c>
      <c r="R277" s="83">
        <v>2</v>
      </c>
      <c r="S277" s="83">
        <v>3</v>
      </c>
      <c r="T277" s="83">
        <v>3</v>
      </c>
      <c r="U277" s="83">
        <v>0</v>
      </c>
      <c r="V277" s="113">
        <v>1522168</v>
      </c>
      <c r="W277" s="81">
        <f t="shared" si="113"/>
        <v>36</v>
      </c>
      <c r="X277">
        <f t="shared" si="116"/>
        <v>0</v>
      </c>
      <c r="Y277">
        <f t="shared" si="117"/>
        <v>0</v>
      </c>
      <c r="Z277">
        <f t="shared" si="118"/>
        <v>0</v>
      </c>
      <c r="AA277">
        <f t="shared" si="119"/>
        <v>0</v>
      </c>
      <c r="AB277">
        <f t="shared" si="120"/>
        <v>0</v>
      </c>
      <c r="AC277">
        <f t="shared" si="121"/>
        <v>0</v>
      </c>
      <c r="AD277">
        <f t="shared" si="122"/>
        <v>0</v>
      </c>
      <c r="AE277">
        <f t="shared" si="123"/>
        <v>0</v>
      </c>
      <c r="AF277">
        <f t="shared" si="124"/>
        <v>0</v>
      </c>
      <c r="AG277">
        <f t="shared" si="125"/>
        <v>0</v>
      </c>
      <c r="AH277">
        <f t="shared" si="126"/>
        <v>0</v>
      </c>
      <c r="AI277">
        <f t="shared" si="127"/>
        <v>0</v>
      </c>
      <c r="AJ277">
        <f t="shared" si="128"/>
        <v>0</v>
      </c>
      <c r="AK277">
        <f t="shared" si="129"/>
        <v>0</v>
      </c>
      <c r="AL277">
        <f t="shared" si="130"/>
        <v>1</v>
      </c>
      <c r="AM277">
        <f t="shared" si="131"/>
        <v>0</v>
      </c>
      <c r="AN277">
        <f t="shared" si="132"/>
        <v>0</v>
      </c>
      <c r="AO277">
        <f t="shared" si="133"/>
        <v>0</v>
      </c>
      <c r="AP277">
        <f t="shared" si="114"/>
        <v>0</v>
      </c>
      <c r="AQ277">
        <f t="shared" si="134"/>
        <v>0</v>
      </c>
      <c r="AR277">
        <f t="shared" si="135"/>
        <v>0</v>
      </c>
      <c r="AS277">
        <f t="shared" si="136"/>
        <v>0</v>
      </c>
      <c r="AT277">
        <f t="shared" si="137"/>
        <v>0</v>
      </c>
      <c r="AU277">
        <f t="shared" si="115"/>
        <v>0</v>
      </c>
      <c r="AV277">
        <f t="shared" si="138"/>
        <v>0</v>
      </c>
      <c r="AW277">
        <f t="shared" si="139"/>
        <v>0</v>
      </c>
      <c r="AX277">
        <f t="shared" si="140"/>
        <v>0</v>
      </c>
    </row>
    <row r="278" spans="1:50" ht="47.25" hidden="1" x14ac:dyDescent="0.25">
      <c r="A278" s="115">
        <v>277</v>
      </c>
      <c r="B278" s="50" t="s">
        <v>786</v>
      </c>
      <c r="C278" s="50" t="s">
        <v>806</v>
      </c>
      <c r="D278" s="50" t="s">
        <v>813</v>
      </c>
      <c r="E278" s="105">
        <v>499788</v>
      </c>
      <c r="F278" s="50">
        <v>10</v>
      </c>
      <c r="G278" s="51">
        <v>3</v>
      </c>
      <c r="H278" s="51">
        <v>1</v>
      </c>
      <c r="I278" s="51">
        <v>3</v>
      </c>
      <c r="J278" s="51">
        <v>2</v>
      </c>
      <c r="K278" s="51">
        <v>1</v>
      </c>
      <c r="L278" s="51">
        <v>0</v>
      </c>
      <c r="M278" s="51">
        <v>6</v>
      </c>
      <c r="N278" s="51">
        <v>3</v>
      </c>
      <c r="O278" s="51">
        <v>1</v>
      </c>
      <c r="P278" s="51">
        <v>1</v>
      </c>
      <c r="Q278" s="51">
        <v>2</v>
      </c>
      <c r="R278" s="51">
        <v>0</v>
      </c>
      <c r="S278" s="51">
        <v>3</v>
      </c>
      <c r="T278" s="51">
        <v>0</v>
      </c>
      <c r="U278" s="51">
        <v>0</v>
      </c>
      <c r="V278" s="105">
        <v>374841</v>
      </c>
      <c r="W278" s="81">
        <f t="shared" si="113"/>
        <v>36</v>
      </c>
      <c r="X278">
        <f t="shared" si="116"/>
        <v>0</v>
      </c>
      <c r="Y278">
        <f t="shared" si="117"/>
        <v>0</v>
      </c>
      <c r="Z278">
        <f t="shared" si="118"/>
        <v>0</v>
      </c>
      <c r="AA278">
        <f t="shared" si="119"/>
        <v>0</v>
      </c>
      <c r="AB278">
        <f t="shared" si="120"/>
        <v>0</v>
      </c>
      <c r="AC278">
        <f t="shared" si="121"/>
        <v>0</v>
      </c>
      <c r="AD278">
        <f t="shared" si="122"/>
        <v>0</v>
      </c>
      <c r="AE278">
        <f t="shared" si="123"/>
        <v>0</v>
      </c>
      <c r="AF278">
        <f t="shared" si="124"/>
        <v>0</v>
      </c>
      <c r="AG278">
        <f t="shared" si="125"/>
        <v>0</v>
      </c>
      <c r="AH278">
        <f t="shared" si="126"/>
        <v>0</v>
      </c>
      <c r="AI278">
        <f t="shared" si="127"/>
        <v>0</v>
      </c>
      <c r="AJ278">
        <f t="shared" si="128"/>
        <v>0</v>
      </c>
      <c r="AK278">
        <f t="shared" si="129"/>
        <v>0</v>
      </c>
      <c r="AL278">
        <f t="shared" si="130"/>
        <v>0</v>
      </c>
      <c r="AM278">
        <f t="shared" si="131"/>
        <v>0</v>
      </c>
      <c r="AN278">
        <f t="shared" si="132"/>
        <v>1</v>
      </c>
      <c r="AO278">
        <f t="shared" si="133"/>
        <v>0</v>
      </c>
      <c r="AP278">
        <f t="shared" si="114"/>
        <v>0</v>
      </c>
      <c r="AQ278">
        <f t="shared" si="134"/>
        <v>0</v>
      </c>
      <c r="AR278">
        <f t="shared" si="135"/>
        <v>0</v>
      </c>
      <c r="AS278">
        <f t="shared" si="136"/>
        <v>0</v>
      </c>
      <c r="AT278">
        <f t="shared" si="137"/>
        <v>0</v>
      </c>
      <c r="AU278">
        <f t="shared" si="115"/>
        <v>0</v>
      </c>
      <c r="AV278">
        <f t="shared" si="138"/>
        <v>0</v>
      </c>
      <c r="AW278">
        <f t="shared" si="139"/>
        <v>0</v>
      </c>
      <c r="AX278">
        <f t="shared" si="140"/>
        <v>0</v>
      </c>
    </row>
    <row r="279" spans="1:50" ht="94.5" hidden="1" x14ac:dyDescent="0.25">
      <c r="A279" s="115">
        <v>278</v>
      </c>
      <c r="B279" s="50" t="s">
        <v>1420</v>
      </c>
      <c r="C279" s="50" t="s">
        <v>471</v>
      </c>
      <c r="D279" s="50" t="s">
        <v>1421</v>
      </c>
      <c r="E279" s="82">
        <v>1512480.59</v>
      </c>
      <c r="F279" s="51">
        <v>10</v>
      </c>
      <c r="G279" s="51">
        <v>3</v>
      </c>
      <c r="H279" s="51">
        <v>3</v>
      </c>
      <c r="I279" s="51">
        <v>2</v>
      </c>
      <c r="J279" s="51">
        <v>0</v>
      </c>
      <c r="K279" s="51">
        <v>1</v>
      </c>
      <c r="L279" s="51">
        <v>0</v>
      </c>
      <c r="M279" s="51">
        <v>1</v>
      </c>
      <c r="N279" s="51">
        <v>2</v>
      </c>
      <c r="O279" s="51">
        <v>3</v>
      </c>
      <c r="P279" s="51">
        <v>3</v>
      </c>
      <c r="Q279" s="51">
        <v>0</v>
      </c>
      <c r="R279" s="51">
        <v>2</v>
      </c>
      <c r="S279" s="51">
        <v>3</v>
      </c>
      <c r="T279" s="51">
        <v>3</v>
      </c>
      <c r="U279" s="51">
        <v>0</v>
      </c>
      <c r="V279" s="82">
        <v>1043611.6</v>
      </c>
      <c r="W279" s="81">
        <f t="shared" si="113"/>
        <v>36</v>
      </c>
      <c r="X279">
        <f t="shared" si="116"/>
        <v>0</v>
      </c>
      <c r="Y279">
        <f t="shared" si="117"/>
        <v>0</v>
      </c>
      <c r="Z279">
        <f t="shared" si="118"/>
        <v>0</v>
      </c>
      <c r="AA279">
        <f t="shared" si="119"/>
        <v>0</v>
      </c>
      <c r="AB279">
        <f t="shared" si="120"/>
        <v>0</v>
      </c>
      <c r="AC279">
        <f t="shared" si="121"/>
        <v>0</v>
      </c>
      <c r="AD279">
        <f t="shared" si="122"/>
        <v>0</v>
      </c>
      <c r="AE279">
        <f t="shared" si="123"/>
        <v>0</v>
      </c>
      <c r="AF279">
        <f t="shared" si="124"/>
        <v>0</v>
      </c>
      <c r="AG279">
        <f t="shared" si="125"/>
        <v>0</v>
      </c>
      <c r="AH279">
        <f t="shared" si="126"/>
        <v>0</v>
      </c>
      <c r="AI279">
        <f t="shared" si="127"/>
        <v>0</v>
      </c>
      <c r="AJ279">
        <f t="shared" si="128"/>
        <v>0</v>
      </c>
      <c r="AK279">
        <f t="shared" si="129"/>
        <v>0</v>
      </c>
      <c r="AL279">
        <f t="shared" si="130"/>
        <v>0</v>
      </c>
      <c r="AM279">
        <f t="shared" si="131"/>
        <v>0</v>
      </c>
      <c r="AN279">
        <f t="shared" si="132"/>
        <v>0</v>
      </c>
      <c r="AO279">
        <f t="shared" si="133"/>
        <v>0</v>
      </c>
      <c r="AP279">
        <f t="shared" si="114"/>
        <v>0</v>
      </c>
      <c r="AQ279">
        <f t="shared" si="134"/>
        <v>0</v>
      </c>
      <c r="AR279">
        <f t="shared" si="135"/>
        <v>0</v>
      </c>
      <c r="AS279">
        <f t="shared" si="136"/>
        <v>0</v>
      </c>
      <c r="AT279">
        <f t="shared" si="137"/>
        <v>0</v>
      </c>
      <c r="AU279">
        <f t="shared" si="115"/>
        <v>0</v>
      </c>
      <c r="AV279">
        <f t="shared" si="138"/>
        <v>1</v>
      </c>
      <c r="AW279">
        <f t="shared" si="139"/>
        <v>0</v>
      </c>
      <c r="AX279">
        <f t="shared" si="140"/>
        <v>0</v>
      </c>
    </row>
    <row r="280" spans="1:50" s="94" customFormat="1" ht="63" hidden="1" x14ac:dyDescent="0.25">
      <c r="A280" s="115">
        <v>279</v>
      </c>
      <c r="B280" s="7" t="s">
        <v>1226</v>
      </c>
      <c r="C280" s="7" t="s">
        <v>1227</v>
      </c>
      <c r="D280" s="7" t="s">
        <v>1382</v>
      </c>
      <c r="E280" s="47">
        <v>250000</v>
      </c>
      <c r="F280" s="37">
        <v>0</v>
      </c>
      <c r="G280" s="85">
        <v>11</v>
      </c>
      <c r="H280" s="85">
        <v>1</v>
      </c>
      <c r="I280" s="85">
        <v>2</v>
      </c>
      <c r="J280" s="85">
        <v>0</v>
      </c>
      <c r="K280" s="85">
        <v>2</v>
      </c>
      <c r="L280" s="85">
        <v>0</v>
      </c>
      <c r="M280" s="85">
        <v>6</v>
      </c>
      <c r="N280" s="85">
        <v>5</v>
      </c>
      <c r="O280" s="37">
        <v>0</v>
      </c>
      <c r="P280" s="37">
        <v>0</v>
      </c>
      <c r="Q280" s="85">
        <v>0</v>
      </c>
      <c r="R280" s="85">
        <v>2</v>
      </c>
      <c r="S280" s="85">
        <v>3</v>
      </c>
      <c r="T280" s="85">
        <v>3</v>
      </c>
      <c r="U280" s="85">
        <v>0</v>
      </c>
      <c r="V280" s="88">
        <v>200000</v>
      </c>
      <c r="W280" s="86">
        <f t="shared" si="113"/>
        <v>35</v>
      </c>
      <c r="X280">
        <f t="shared" si="116"/>
        <v>0</v>
      </c>
      <c r="Y280">
        <f t="shared" si="117"/>
        <v>1</v>
      </c>
      <c r="Z280">
        <f t="shared" si="118"/>
        <v>0</v>
      </c>
      <c r="AA280">
        <f t="shared" si="119"/>
        <v>0</v>
      </c>
      <c r="AB280">
        <f t="shared" si="120"/>
        <v>0</v>
      </c>
      <c r="AC280">
        <f t="shared" si="121"/>
        <v>0</v>
      </c>
      <c r="AD280">
        <f t="shared" si="122"/>
        <v>0</v>
      </c>
      <c r="AE280">
        <f t="shared" si="123"/>
        <v>0</v>
      </c>
      <c r="AF280">
        <f t="shared" si="124"/>
        <v>0</v>
      </c>
      <c r="AG280">
        <f t="shared" si="125"/>
        <v>0</v>
      </c>
      <c r="AH280">
        <f t="shared" si="126"/>
        <v>0</v>
      </c>
      <c r="AI280">
        <f t="shared" si="127"/>
        <v>0</v>
      </c>
      <c r="AJ280">
        <f t="shared" si="128"/>
        <v>0</v>
      </c>
      <c r="AK280">
        <f t="shared" si="129"/>
        <v>0</v>
      </c>
      <c r="AL280">
        <f t="shared" si="130"/>
        <v>0</v>
      </c>
      <c r="AM280">
        <f t="shared" si="131"/>
        <v>0</v>
      </c>
      <c r="AN280">
        <f t="shared" si="132"/>
        <v>0</v>
      </c>
      <c r="AO280">
        <f t="shared" si="133"/>
        <v>0</v>
      </c>
      <c r="AP280">
        <f t="shared" si="114"/>
        <v>0</v>
      </c>
      <c r="AQ280">
        <f t="shared" si="134"/>
        <v>0</v>
      </c>
      <c r="AR280">
        <f t="shared" si="135"/>
        <v>0</v>
      </c>
      <c r="AS280">
        <f t="shared" si="136"/>
        <v>0</v>
      </c>
      <c r="AT280">
        <f t="shared" si="137"/>
        <v>0</v>
      </c>
      <c r="AU280">
        <f t="shared" si="115"/>
        <v>0</v>
      </c>
      <c r="AV280">
        <f t="shared" si="138"/>
        <v>0</v>
      </c>
      <c r="AW280">
        <f t="shared" si="139"/>
        <v>0</v>
      </c>
      <c r="AX280">
        <f t="shared" si="140"/>
        <v>0</v>
      </c>
    </row>
    <row r="281" spans="1:50" ht="63" hidden="1" x14ac:dyDescent="0.25">
      <c r="A281" s="115">
        <v>280</v>
      </c>
      <c r="B281" s="24" t="s">
        <v>1139</v>
      </c>
      <c r="C281" s="24" t="s">
        <v>1140</v>
      </c>
      <c r="D281" s="24" t="s">
        <v>1141</v>
      </c>
      <c r="E281" s="24">
        <v>200000</v>
      </c>
      <c r="F281" s="24">
        <v>0</v>
      </c>
      <c r="G281" s="24">
        <v>3</v>
      </c>
      <c r="H281" s="24">
        <v>1</v>
      </c>
      <c r="I281" s="24">
        <v>4</v>
      </c>
      <c r="J281" s="24">
        <v>2</v>
      </c>
      <c r="K281" s="24">
        <v>5</v>
      </c>
      <c r="L281" s="24">
        <v>3</v>
      </c>
      <c r="M281" s="24">
        <v>8</v>
      </c>
      <c r="N281" s="24">
        <v>1</v>
      </c>
      <c r="O281" s="24">
        <v>0</v>
      </c>
      <c r="P281" s="24">
        <v>0</v>
      </c>
      <c r="Q281" s="24">
        <v>0</v>
      </c>
      <c r="R281" s="24">
        <v>2</v>
      </c>
      <c r="S281" s="24">
        <v>3</v>
      </c>
      <c r="T281" s="24">
        <v>3</v>
      </c>
      <c r="U281" s="24">
        <v>0</v>
      </c>
      <c r="V281" s="24">
        <v>148000</v>
      </c>
      <c r="W281" s="86">
        <f t="shared" si="113"/>
        <v>35</v>
      </c>
      <c r="X281">
        <f t="shared" si="116"/>
        <v>0</v>
      </c>
      <c r="Y281">
        <f t="shared" si="117"/>
        <v>0</v>
      </c>
      <c r="Z281">
        <f t="shared" si="118"/>
        <v>0</v>
      </c>
      <c r="AA281">
        <f t="shared" si="119"/>
        <v>0</v>
      </c>
      <c r="AB281">
        <f t="shared" si="120"/>
        <v>0</v>
      </c>
      <c r="AC281">
        <f t="shared" si="121"/>
        <v>0</v>
      </c>
      <c r="AD281">
        <f t="shared" si="122"/>
        <v>0</v>
      </c>
      <c r="AE281">
        <f t="shared" si="123"/>
        <v>0</v>
      </c>
      <c r="AF281">
        <f t="shared" si="124"/>
        <v>0</v>
      </c>
      <c r="AG281">
        <f t="shared" si="125"/>
        <v>0</v>
      </c>
      <c r="AH281">
        <f t="shared" si="126"/>
        <v>0</v>
      </c>
      <c r="AI281">
        <f t="shared" si="127"/>
        <v>0</v>
      </c>
      <c r="AJ281">
        <f t="shared" si="128"/>
        <v>0</v>
      </c>
      <c r="AK281">
        <f t="shared" si="129"/>
        <v>0</v>
      </c>
      <c r="AL281">
        <f t="shared" si="130"/>
        <v>0</v>
      </c>
      <c r="AM281">
        <f t="shared" si="131"/>
        <v>0</v>
      </c>
      <c r="AN281">
        <f t="shared" si="132"/>
        <v>0</v>
      </c>
      <c r="AO281">
        <f t="shared" si="133"/>
        <v>0</v>
      </c>
      <c r="AP281">
        <f t="shared" si="114"/>
        <v>0</v>
      </c>
      <c r="AQ281">
        <f t="shared" si="134"/>
        <v>0</v>
      </c>
      <c r="AR281">
        <f t="shared" si="135"/>
        <v>0</v>
      </c>
      <c r="AS281">
        <f t="shared" si="136"/>
        <v>0</v>
      </c>
      <c r="AT281">
        <f t="shared" si="137"/>
        <v>1</v>
      </c>
      <c r="AU281">
        <f t="shared" si="115"/>
        <v>0</v>
      </c>
      <c r="AV281">
        <f t="shared" si="138"/>
        <v>0</v>
      </c>
      <c r="AW281">
        <f t="shared" si="139"/>
        <v>0</v>
      </c>
      <c r="AX281">
        <f t="shared" si="140"/>
        <v>0</v>
      </c>
    </row>
    <row r="282" spans="1:50" ht="63" hidden="1" x14ac:dyDescent="0.25">
      <c r="A282" s="115">
        <v>281</v>
      </c>
      <c r="B282" s="24" t="s">
        <v>1413</v>
      </c>
      <c r="C282" s="24" t="s">
        <v>473</v>
      </c>
      <c r="D282" s="24" t="s">
        <v>1416</v>
      </c>
      <c r="E282" s="47">
        <v>470000</v>
      </c>
      <c r="F282" s="37">
        <v>10</v>
      </c>
      <c r="G282" s="37">
        <v>0</v>
      </c>
      <c r="H282" s="37">
        <v>3</v>
      </c>
      <c r="I282" s="37">
        <v>1</v>
      </c>
      <c r="J282" s="37">
        <v>0</v>
      </c>
      <c r="K282" s="37">
        <v>5</v>
      </c>
      <c r="L282" s="37">
        <v>0</v>
      </c>
      <c r="M282" s="37">
        <v>1</v>
      </c>
      <c r="N282" s="37">
        <v>8</v>
      </c>
      <c r="O282" s="37">
        <v>2</v>
      </c>
      <c r="P282" s="37">
        <v>0</v>
      </c>
      <c r="Q282" s="37">
        <v>0</v>
      </c>
      <c r="R282" s="37">
        <v>2</v>
      </c>
      <c r="S282" s="37">
        <v>3</v>
      </c>
      <c r="T282" s="37">
        <v>0</v>
      </c>
      <c r="U282" s="37">
        <v>0</v>
      </c>
      <c r="V282" s="47">
        <v>343100</v>
      </c>
      <c r="W282" s="86">
        <f t="shared" si="113"/>
        <v>35</v>
      </c>
      <c r="X282">
        <f t="shared" si="116"/>
        <v>0</v>
      </c>
      <c r="Y282">
        <f t="shared" si="117"/>
        <v>0</v>
      </c>
      <c r="Z282">
        <f t="shared" si="118"/>
        <v>0</v>
      </c>
      <c r="AA282">
        <f t="shared" si="119"/>
        <v>0</v>
      </c>
      <c r="AB282">
        <f t="shared" si="120"/>
        <v>1</v>
      </c>
      <c r="AC282">
        <f t="shared" si="121"/>
        <v>0</v>
      </c>
      <c r="AD282">
        <f t="shared" si="122"/>
        <v>0</v>
      </c>
      <c r="AE282">
        <f t="shared" si="123"/>
        <v>0</v>
      </c>
      <c r="AF282">
        <f t="shared" si="124"/>
        <v>0</v>
      </c>
      <c r="AG282">
        <f t="shared" si="125"/>
        <v>0</v>
      </c>
      <c r="AH282">
        <f t="shared" si="126"/>
        <v>0</v>
      </c>
      <c r="AI282">
        <f t="shared" si="127"/>
        <v>0</v>
      </c>
      <c r="AJ282">
        <f t="shared" si="128"/>
        <v>0</v>
      </c>
      <c r="AK282">
        <f t="shared" si="129"/>
        <v>0</v>
      </c>
      <c r="AL282">
        <f t="shared" si="130"/>
        <v>0</v>
      </c>
      <c r="AM282">
        <f t="shared" si="131"/>
        <v>0</v>
      </c>
      <c r="AN282">
        <f t="shared" si="132"/>
        <v>0</v>
      </c>
      <c r="AO282">
        <f t="shared" si="133"/>
        <v>0</v>
      </c>
      <c r="AP282">
        <f t="shared" si="114"/>
        <v>0</v>
      </c>
      <c r="AQ282">
        <f t="shared" si="134"/>
        <v>0</v>
      </c>
      <c r="AR282">
        <f t="shared" si="135"/>
        <v>0</v>
      </c>
      <c r="AS282">
        <f t="shared" si="136"/>
        <v>0</v>
      </c>
      <c r="AT282">
        <f t="shared" si="137"/>
        <v>0</v>
      </c>
      <c r="AU282">
        <f t="shared" si="115"/>
        <v>0</v>
      </c>
      <c r="AV282">
        <f t="shared" si="138"/>
        <v>0</v>
      </c>
      <c r="AW282">
        <f t="shared" si="139"/>
        <v>0</v>
      </c>
      <c r="AX282">
        <f t="shared" si="140"/>
        <v>0</v>
      </c>
    </row>
    <row r="283" spans="1:50" ht="63" hidden="1" x14ac:dyDescent="0.25">
      <c r="A283" s="115">
        <v>282</v>
      </c>
      <c r="B283" s="24" t="s">
        <v>49</v>
      </c>
      <c r="C283" s="24" t="s">
        <v>447</v>
      </c>
      <c r="D283" s="24" t="s">
        <v>448</v>
      </c>
      <c r="E283" s="47">
        <v>270000</v>
      </c>
      <c r="F283" s="37">
        <v>0</v>
      </c>
      <c r="G283" s="37">
        <v>3</v>
      </c>
      <c r="H283" s="37">
        <v>3</v>
      </c>
      <c r="I283" s="37">
        <v>2</v>
      </c>
      <c r="J283" s="37">
        <v>0</v>
      </c>
      <c r="K283" s="37">
        <v>4</v>
      </c>
      <c r="L283" s="37">
        <v>0</v>
      </c>
      <c r="M283" s="37">
        <v>6</v>
      </c>
      <c r="N283" s="37">
        <v>2</v>
      </c>
      <c r="O283" s="37">
        <v>5</v>
      </c>
      <c r="P283" s="37">
        <v>5</v>
      </c>
      <c r="Q283" s="37">
        <v>0</v>
      </c>
      <c r="R283" s="37">
        <v>2</v>
      </c>
      <c r="S283" s="37">
        <v>3</v>
      </c>
      <c r="T283" s="37">
        <v>0</v>
      </c>
      <c r="U283" s="37">
        <v>0</v>
      </c>
      <c r="V283" s="47">
        <v>189000</v>
      </c>
      <c r="W283" s="86">
        <f t="shared" si="113"/>
        <v>35</v>
      </c>
      <c r="X283">
        <f t="shared" si="116"/>
        <v>0</v>
      </c>
      <c r="Y283">
        <f t="shared" si="117"/>
        <v>0</v>
      </c>
      <c r="Z283">
        <f t="shared" si="118"/>
        <v>0</v>
      </c>
      <c r="AA283">
        <f t="shared" si="119"/>
        <v>0</v>
      </c>
      <c r="AB283">
        <f t="shared" si="120"/>
        <v>0</v>
      </c>
      <c r="AC283">
        <f t="shared" si="121"/>
        <v>1</v>
      </c>
      <c r="AD283">
        <f t="shared" si="122"/>
        <v>0</v>
      </c>
      <c r="AE283">
        <f t="shared" si="123"/>
        <v>0</v>
      </c>
      <c r="AF283">
        <f t="shared" si="124"/>
        <v>0</v>
      </c>
      <c r="AG283">
        <f t="shared" si="125"/>
        <v>0</v>
      </c>
      <c r="AH283">
        <f t="shared" si="126"/>
        <v>0</v>
      </c>
      <c r="AI283">
        <f t="shared" si="127"/>
        <v>0</v>
      </c>
      <c r="AJ283">
        <f t="shared" si="128"/>
        <v>0</v>
      </c>
      <c r="AK283">
        <f t="shared" si="129"/>
        <v>0</v>
      </c>
      <c r="AL283">
        <f t="shared" si="130"/>
        <v>0</v>
      </c>
      <c r="AM283">
        <f t="shared" si="131"/>
        <v>0</v>
      </c>
      <c r="AN283">
        <f t="shared" si="132"/>
        <v>0</v>
      </c>
      <c r="AO283">
        <f t="shared" si="133"/>
        <v>0</v>
      </c>
      <c r="AP283">
        <f t="shared" si="114"/>
        <v>0</v>
      </c>
      <c r="AQ283">
        <f t="shared" si="134"/>
        <v>0</v>
      </c>
      <c r="AR283">
        <f t="shared" si="135"/>
        <v>0</v>
      </c>
      <c r="AS283">
        <f t="shared" si="136"/>
        <v>0</v>
      </c>
      <c r="AT283">
        <f t="shared" si="137"/>
        <v>0</v>
      </c>
      <c r="AU283">
        <f t="shared" si="115"/>
        <v>0</v>
      </c>
      <c r="AV283">
        <f t="shared" si="138"/>
        <v>0</v>
      </c>
      <c r="AW283">
        <f t="shared" si="139"/>
        <v>0</v>
      </c>
      <c r="AX283">
        <f t="shared" si="140"/>
        <v>0</v>
      </c>
    </row>
    <row r="284" spans="1:50" ht="78.75" hidden="1" x14ac:dyDescent="0.25">
      <c r="A284" s="115">
        <v>283</v>
      </c>
      <c r="B284" s="49" t="s">
        <v>880</v>
      </c>
      <c r="C284" s="49" t="s">
        <v>939</v>
      </c>
      <c r="D284" s="49" t="s">
        <v>1071</v>
      </c>
      <c r="E284" s="47">
        <v>535140</v>
      </c>
      <c r="F284" s="37">
        <v>4</v>
      </c>
      <c r="G284" s="37">
        <v>0</v>
      </c>
      <c r="H284" s="37">
        <v>3</v>
      </c>
      <c r="I284" s="37">
        <v>3</v>
      </c>
      <c r="J284" s="37">
        <v>0</v>
      </c>
      <c r="K284" s="37">
        <v>3</v>
      </c>
      <c r="L284" s="37">
        <v>0</v>
      </c>
      <c r="M284" s="37">
        <v>7</v>
      </c>
      <c r="N284" s="37">
        <v>4</v>
      </c>
      <c r="O284" s="37">
        <v>3</v>
      </c>
      <c r="P284" s="37">
        <v>3</v>
      </c>
      <c r="Q284" s="37">
        <v>0</v>
      </c>
      <c r="R284" s="37">
        <v>2</v>
      </c>
      <c r="S284" s="37">
        <v>3</v>
      </c>
      <c r="T284" s="37">
        <v>0</v>
      </c>
      <c r="U284" s="37">
        <v>0</v>
      </c>
      <c r="V284" s="47">
        <v>383356.8</v>
      </c>
      <c r="W284" s="86">
        <f t="shared" si="113"/>
        <v>35</v>
      </c>
      <c r="X284">
        <f t="shared" si="116"/>
        <v>0</v>
      </c>
      <c r="Y284">
        <f t="shared" si="117"/>
        <v>0</v>
      </c>
      <c r="Z284">
        <f t="shared" si="118"/>
        <v>1</v>
      </c>
      <c r="AA284">
        <f t="shared" si="119"/>
        <v>0</v>
      </c>
      <c r="AB284">
        <f t="shared" si="120"/>
        <v>0</v>
      </c>
      <c r="AC284">
        <f t="shared" si="121"/>
        <v>0</v>
      </c>
      <c r="AD284">
        <f t="shared" si="122"/>
        <v>0</v>
      </c>
      <c r="AE284">
        <f t="shared" si="123"/>
        <v>0</v>
      </c>
      <c r="AF284">
        <f t="shared" si="124"/>
        <v>0</v>
      </c>
      <c r="AG284">
        <f t="shared" si="125"/>
        <v>0</v>
      </c>
      <c r="AH284">
        <f t="shared" si="126"/>
        <v>0</v>
      </c>
      <c r="AI284">
        <f t="shared" si="127"/>
        <v>0</v>
      </c>
      <c r="AJ284">
        <f t="shared" si="128"/>
        <v>0</v>
      </c>
      <c r="AK284">
        <f t="shared" si="129"/>
        <v>0</v>
      </c>
      <c r="AL284">
        <f t="shared" si="130"/>
        <v>0</v>
      </c>
      <c r="AM284">
        <f t="shared" si="131"/>
        <v>0</v>
      </c>
      <c r="AN284">
        <f t="shared" si="132"/>
        <v>0</v>
      </c>
      <c r="AO284">
        <f t="shared" si="133"/>
        <v>0</v>
      </c>
      <c r="AP284">
        <f t="shared" si="114"/>
        <v>0</v>
      </c>
      <c r="AQ284">
        <f t="shared" si="134"/>
        <v>0</v>
      </c>
      <c r="AR284">
        <f t="shared" si="135"/>
        <v>0</v>
      </c>
      <c r="AS284">
        <f t="shared" si="136"/>
        <v>0</v>
      </c>
      <c r="AT284">
        <f t="shared" si="137"/>
        <v>0</v>
      </c>
      <c r="AU284">
        <f t="shared" si="115"/>
        <v>0</v>
      </c>
      <c r="AV284">
        <f t="shared" si="138"/>
        <v>0</v>
      </c>
      <c r="AW284">
        <f t="shared" si="139"/>
        <v>0</v>
      </c>
      <c r="AX284">
        <f t="shared" si="140"/>
        <v>0</v>
      </c>
    </row>
    <row r="285" spans="1:50" ht="78.75" hidden="1" x14ac:dyDescent="0.25">
      <c r="A285" s="115">
        <v>284</v>
      </c>
      <c r="B285" s="7" t="s">
        <v>161</v>
      </c>
      <c r="C285" s="7" t="s">
        <v>158</v>
      </c>
      <c r="D285" s="7" t="s">
        <v>162</v>
      </c>
      <c r="E285" s="47">
        <v>1215000</v>
      </c>
      <c r="F285" s="37">
        <v>10</v>
      </c>
      <c r="G285" s="85">
        <v>0</v>
      </c>
      <c r="H285" s="85">
        <v>5</v>
      </c>
      <c r="I285" s="85">
        <v>1</v>
      </c>
      <c r="J285" s="85">
        <v>0</v>
      </c>
      <c r="K285" s="85">
        <v>5</v>
      </c>
      <c r="L285" s="85">
        <v>0</v>
      </c>
      <c r="M285" s="85">
        <v>1</v>
      </c>
      <c r="N285" s="85">
        <v>5</v>
      </c>
      <c r="O285" s="37">
        <v>0</v>
      </c>
      <c r="P285" s="37">
        <v>3</v>
      </c>
      <c r="Q285" s="85">
        <v>0</v>
      </c>
      <c r="R285" s="85">
        <v>2</v>
      </c>
      <c r="S285" s="85">
        <v>3</v>
      </c>
      <c r="T285" s="85">
        <v>0</v>
      </c>
      <c r="U285" s="85">
        <v>0</v>
      </c>
      <c r="V285" s="47">
        <v>829500</v>
      </c>
      <c r="W285" s="86">
        <f t="shared" si="113"/>
        <v>35</v>
      </c>
      <c r="X285">
        <f t="shared" si="116"/>
        <v>0</v>
      </c>
      <c r="Y285">
        <f t="shared" si="117"/>
        <v>0</v>
      </c>
      <c r="Z285">
        <f t="shared" si="118"/>
        <v>0</v>
      </c>
      <c r="AA285">
        <f t="shared" si="119"/>
        <v>0</v>
      </c>
      <c r="AB285">
        <f t="shared" si="120"/>
        <v>0</v>
      </c>
      <c r="AC285">
        <f t="shared" si="121"/>
        <v>0</v>
      </c>
      <c r="AD285">
        <f t="shared" si="122"/>
        <v>0</v>
      </c>
      <c r="AE285">
        <f t="shared" si="123"/>
        <v>0</v>
      </c>
      <c r="AF285">
        <f t="shared" si="124"/>
        <v>0</v>
      </c>
      <c r="AG285">
        <f t="shared" si="125"/>
        <v>1</v>
      </c>
      <c r="AH285">
        <f t="shared" si="126"/>
        <v>0</v>
      </c>
      <c r="AI285">
        <f t="shared" si="127"/>
        <v>0</v>
      </c>
      <c r="AJ285">
        <f t="shared" si="128"/>
        <v>0</v>
      </c>
      <c r="AK285">
        <f t="shared" si="129"/>
        <v>0</v>
      </c>
      <c r="AL285">
        <f t="shared" si="130"/>
        <v>0</v>
      </c>
      <c r="AM285">
        <f t="shared" si="131"/>
        <v>0</v>
      </c>
      <c r="AN285">
        <f t="shared" si="132"/>
        <v>0</v>
      </c>
      <c r="AO285">
        <f t="shared" si="133"/>
        <v>0</v>
      </c>
      <c r="AP285">
        <f t="shared" si="114"/>
        <v>0</v>
      </c>
      <c r="AQ285">
        <f t="shared" si="134"/>
        <v>0</v>
      </c>
      <c r="AR285">
        <f t="shared" si="135"/>
        <v>0</v>
      </c>
      <c r="AS285">
        <f t="shared" si="136"/>
        <v>0</v>
      </c>
      <c r="AT285">
        <f t="shared" si="137"/>
        <v>0</v>
      </c>
      <c r="AU285">
        <f t="shared" si="115"/>
        <v>0</v>
      </c>
      <c r="AV285">
        <f t="shared" si="138"/>
        <v>0</v>
      </c>
      <c r="AW285">
        <f t="shared" si="139"/>
        <v>0</v>
      </c>
      <c r="AX285">
        <f t="shared" si="140"/>
        <v>0</v>
      </c>
    </row>
    <row r="286" spans="1:50" ht="63" hidden="1" x14ac:dyDescent="0.25">
      <c r="A286" s="115">
        <v>285</v>
      </c>
      <c r="B286" s="7" t="s">
        <v>161</v>
      </c>
      <c r="C286" s="7" t="s">
        <v>158</v>
      </c>
      <c r="D286" s="7" t="s">
        <v>169</v>
      </c>
      <c r="E286" s="47">
        <v>425998</v>
      </c>
      <c r="F286" s="37">
        <v>10</v>
      </c>
      <c r="G286" s="85">
        <v>0</v>
      </c>
      <c r="H286" s="85">
        <v>5</v>
      </c>
      <c r="I286" s="85">
        <v>2</v>
      </c>
      <c r="J286" s="85">
        <v>0</v>
      </c>
      <c r="K286" s="85">
        <v>4</v>
      </c>
      <c r="L286" s="85">
        <v>0</v>
      </c>
      <c r="M286" s="85">
        <v>3</v>
      </c>
      <c r="N286" s="85">
        <v>3</v>
      </c>
      <c r="O286" s="37">
        <v>0</v>
      </c>
      <c r="P286" s="37">
        <v>3</v>
      </c>
      <c r="Q286" s="85">
        <v>0</v>
      </c>
      <c r="R286" s="85">
        <v>2</v>
      </c>
      <c r="S286" s="85">
        <v>3</v>
      </c>
      <c r="T286" s="85">
        <v>0</v>
      </c>
      <c r="U286" s="85">
        <v>0</v>
      </c>
      <c r="V286" s="47">
        <v>287000</v>
      </c>
      <c r="W286" s="86">
        <f t="shared" si="113"/>
        <v>35</v>
      </c>
      <c r="X286">
        <f t="shared" si="116"/>
        <v>0</v>
      </c>
      <c r="Y286">
        <f t="shared" si="117"/>
        <v>0</v>
      </c>
      <c r="Z286">
        <f t="shared" si="118"/>
        <v>0</v>
      </c>
      <c r="AA286">
        <f t="shared" si="119"/>
        <v>0</v>
      </c>
      <c r="AB286">
        <f t="shared" si="120"/>
        <v>0</v>
      </c>
      <c r="AC286">
        <f t="shared" si="121"/>
        <v>0</v>
      </c>
      <c r="AD286">
        <f t="shared" si="122"/>
        <v>0</v>
      </c>
      <c r="AE286">
        <f t="shared" si="123"/>
        <v>0</v>
      </c>
      <c r="AF286">
        <f t="shared" si="124"/>
        <v>0</v>
      </c>
      <c r="AG286">
        <f t="shared" si="125"/>
        <v>1</v>
      </c>
      <c r="AH286">
        <f t="shared" si="126"/>
        <v>0</v>
      </c>
      <c r="AI286">
        <f t="shared" si="127"/>
        <v>0</v>
      </c>
      <c r="AJ286">
        <f t="shared" si="128"/>
        <v>0</v>
      </c>
      <c r="AK286">
        <f t="shared" si="129"/>
        <v>0</v>
      </c>
      <c r="AL286">
        <f t="shared" si="130"/>
        <v>0</v>
      </c>
      <c r="AM286">
        <f t="shared" si="131"/>
        <v>0</v>
      </c>
      <c r="AN286">
        <f t="shared" si="132"/>
        <v>0</v>
      </c>
      <c r="AO286">
        <f t="shared" si="133"/>
        <v>0</v>
      </c>
      <c r="AP286">
        <f t="shared" si="114"/>
        <v>0</v>
      </c>
      <c r="AQ286">
        <f t="shared" si="134"/>
        <v>0</v>
      </c>
      <c r="AR286">
        <f t="shared" si="135"/>
        <v>0</v>
      </c>
      <c r="AS286">
        <f t="shared" si="136"/>
        <v>0</v>
      </c>
      <c r="AT286">
        <f t="shared" si="137"/>
        <v>0</v>
      </c>
      <c r="AU286">
        <f t="shared" si="115"/>
        <v>0</v>
      </c>
      <c r="AV286">
        <f t="shared" si="138"/>
        <v>0</v>
      </c>
      <c r="AW286">
        <f t="shared" si="139"/>
        <v>0</v>
      </c>
      <c r="AX286">
        <f t="shared" si="140"/>
        <v>0</v>
      </c>
    </row>
    <row r="287" spans="1:50" ht="94.5" hidden="1" x14ac:dyDescent="0.25">
      <c r="A287" s="115">
        <v>286</v>
      </c>
      <c r="B287" s="7" t="s">
        <v>161</v>
      </c>
      <c r="C287" s="7" t="s">
        <v>158</v>
      </c>
      <c r="D287" s="7" t="s">
        <v>173</v>
      </c>
      <c r="E287" s="47">
        <v>425998</v>
      </c>
      <c r="F287" s="37">
        <v>10</v>
      </c>
      <c r="G287" s="85">
        <v>0</v>
      </c>
      <c r="H287" s="85">
        <v>5</v>
      </c>
      <c r="I287" s="85">
        <v>2</v>
      </c>
      <c r="J287" s="85">
        <v>0</v>
      </c>
      <c r="K287" s="85">
        <v>4</v>
      </c>
      <c r="L287" s="85">
        <v>0</v>
      </c>
      <c r="M287" s="85">
        <v>4</v>
      </c>
      <c r="N287" s="85">
        <v>2</v>
      </c>
      <c r="O287" s="37">
        <v>0</v>
      </c>
      <c r="P287" s="37">
        <v>3</v>
      </c>
      <c r="Q287" s="85">
        <v>0</v>
      </c>
      <c r="R287" s="85">
        <v>2</v>
      </c>
      <c r="S287" s="85">
        <v>3</v>
      </c>
      <c r="T287" s="85">
        <v>0</v>
      </c>
      <c r="U287" s="85">
        <v>0</v>
      </c>
      <c r="V287" s="47">
        <v>287000</v>
      </c>
      <c r="W287" s="86">
        <f t="shared" si="113"/>
        <v>35</v>
      </c>
      <c r="X287">
        <f t="shared" si="116"/>
        <v>0</v>
      </c>
      <c r="Y287">
        <f t="shared" si="117"/>
        <v>0</v>
      </c>
      <c r="Z287">
        <f t="shared" si="118"/>
        <v>0</v>
      </c>
      <c r="AA287">
        <f t="shared" si="119"/>
        <v>0</v>
      </c>
      <c r="AB287">
        <f t="shared" si="120"/>
        <v>0</v>
      </c>
      <c r="AC287">
        <f t="shared" si="121"/>
        <v>0</v>
      </c>
      <c r="AD287">
        <f t="shared" si="122"/>
        <v>0</v>
      </c>
      <c r="AE287">
        <f t="shared" si="123"/>
        <v>0</v>
      </c>
      <c r="AF287">
        <f t="shared" si="124"/>
        <v>0</v>
      </c>
      <c r="AG287">
        <f t="shared" si="125"/>
        <v>1</v>
      </c>
      <c r="AH287">
        <f t="shared" si="126"/>
        <v>0</v>
      </c>
      <c r="AI287">
        <f t="shared" si="127"/>
        <v>0</v>
      </c>
      <c r="AJ287">
        <f t="shared" si="128"/>
        <v>0</v>
      </c>
      <c r="AK287">
        <f t="shared" si="129"/>
        <v>0</v>
      </c>
      <c r="AL287">
        <f t="shared" si="130"/>
        <v>0</v>
      </c>
      <c r="AM287">
        <f t="shared" si="131"/>
        <v>0</v>
      </c>
      <c r="AN287">
        <f t="shared" si="132"/>
        <v>0</v>
      </c>
      <c r="AO287">
        <f t="shared" si="133"/>
        <v>0</v>
      </c>
      <c r="AP287">
        <f t="shared" si="114"/>
        <v>0</v>
      </c>
      <c r="AQ287">
        <f t="shared" si="134"/>
        <v>0</v>
      </c>
      <c r="AR287">
        <f t="shared" si="135"/>
        <v>0</v>
      </c>
      <c r="AS287">
        <f t="shared" si="136"/>
        <v>0</v>
      </c>
      <c r="AT287">
        <f t="shared" si="137"/>
        <v>0</v>
      </c>
      <c r="AU287">
        <f t="shared" si="115"/>
        <v>0</v>
      </c>
      <c r="AV287">
        <f t="shared" si="138"/>
        <v>0</v>
      </c>
      <c r="AW287">
        <f t="shared" si="139"/>
        <v>0</v>
      </c>
      <c r="AX287">
        <f t="shared" si="140"/>
        <v>0</v>
      </c>
    </row>
    <row r="288" spans="1:50" ht="94.5" hidden="1" x14ac:dyDescent="0.25">
      <c r="A288" s="115">
        <v>287</v>
      </c>
      <c r="B288" s="24" t="s">
        <v>1022</v>
      </c>
      <c r="C288" s="24" t="s">
        <v>966</v>
      </c>
      <c r="D288" s="24" t="s">
        <v>1027</v>
      </c>
      <c r="E288" s="47">
        <v>966762</v>
      </c>
      <c r="F288" s="37">
        <v>4</v>
      </c>
      <c r="G288" s="37">
        <v>0</v>
      </c>
      <c r="H288" s="37">
        <v>5</v>
      </c>
      <c r="I288" s="37">
        <v>1</v>
      </c>
      <c r="J288" s="37">
        <v>0</v>
      </c>
      <c r="K288" s="37">
        <v>4</v>
      </c>
      <c r="L288" s="37">
        <v>0</v>
      </c>
      <c r="M288" s="37">
        <v>1</v>
      </c>
      <c r="N288" s="37">
        <v>5</v>
      </c>
      <c r="O288" s="37">
        <v>5</v>
      </c>
      <c r="P288" s="37">
        <v>5</v>
      </c>
      <c r="Q288" s="37">
        <v>0</v>
      </c>
      <c r="R288" s="37">
        <v>2</v>
      </c>
      <c r="S288" s="37">
        <v>3</v>
      </c>
      <c r="T288" s="37">
        <v>0</v>
      </c>
      <c r="U288" s="37">
        <v>0</v>
      </c>
      <c r="V288" s="47">
        <v>657399</v>
      </c>
      <c r="W288" s="86">
        <f t="shared" si="113"/>
        <v>35</v>
      </c>
      <c r="X288">
        <f t="shared" si="116"/>
        <v>0</v>
      </c>
      <c r="Y288">
        <f t="shared" si="117"/>
        <v>0</v>
      </c>
      <c r="Z288">
        <f t="shared" si="118"/>
        <v>0</v>
      </c>
      <c r="AA288">
        <f t="shared" si="119"/>
        <v>0</v>
      </c>
      <c r="AB288">
        <f t="shared" si="120"/>
        <v>0</v>
      </c>
      <c r="AC288">
        <f t="shared" si="121"/>
        <v>0</v>
      </c>
      <c r="AD288">
        <f t="shared" si="122"/>
        <v>0</v>
      </c>
      <c r="AE288">
        <f t="shared" si="123"/>
        <v>0</v>
      </c>
      <c r="AF288">
        <f t="shared" si="124"/>
        <v>0</v>
      </c>
      <c r="AG288">
        <f t="shared" si="125"/>
        <v>0</v>
      </c>
      <c r="AH288">
        <f t="shared" si="126"/>
        <v>0</v>
      </c>
      <c r="AI288">
        <f t="shared" si="127"/>
        <v>0</v>
      </c>
      <c r="AJ288">
        <f t="shared" si="128"/>
        <v>0</v>
      </c>
      <c r="AK288">
        <f t="shared" si="129"/>
        <v>0</v>
      </c>
      <c r="AL288">
        <f t="shared" si="130"/>
        <v>0</v>
      </c>
      <c r="AM288">
        <f t="shared" si="131"/>
        <v>0</v>
      </c>
      <c r="AN288">
        <f t="shared" si="132"/>
        <v>0</v>
      </c>
      <c r="AO288">
        <f t="shared" si="133"/>
        <v>0</v>
      </c>
      <c r="AP288">
        <f t="shared" si="114"/>
        <v>0</v>
      </c>
      <c r="AQ288">
        <f t="shared" si="134"/>
        <v>0</v>
      </c>
      <c r="AR288">
        <f t="shared" si="135"/>
        <v>0</v>
      </c>
      <c r="AS288">
        <f t="shared" si="136"/>
        <v>0</v>
      </c>
      <c r="AT288">
        <f t="shared" si="137"/>
        <v>0</v>
      </c>
      <c r="AU288">
        <f t="shared" si="115"/>
        <v>0</v>
      </c>
      <c r="AV288">
        <f t="shared" si="138"/>
        <v>0</v>
      </c>
      <c r="AW288">
        <f t="shared" si="139"/>
        <v>1</v>
      </c>
      <c r="AX288">
        <f t="shared" si="140"/>
        <v>0</v>
      </c>
    </row>
    <row r="289" spans="1:50" ht="63" hidden="1" x14ac:dyDescent="0.25">
      <c r="A289" s="115">
        <v>288</v>
      </c>
      <c r="B289" s="49" t="s">
        <v>494</v>
      </c>
      <c r="C289" s="49" t="s">
        <v>431</v>
      </c>
      <c r="D289" s="49" t="s">
        <v>639</v>
      </c>
      <c r="E289" s="47">
        <v>200000</v>
      </c>
      <c r="F289" s="37">
        <v>2</v>
      </c>
      <c r="G289" s="37">
        <v>3</v>
      </c>
      <c r="H289" s="37">
        <v>1</v>
      </c>
      <c r="I289" s="37">
        <v>1</v>
      </c>
      <c r="J289" s="37">
        <v>2</v>
      </c>
      <c r="K289" s="37">
        <v>5</v>
      </c>
      <c r="L289" s="37">
        <v>0</v>
      </c>
      <c r="M289" s="37">
        <v>7</v>
      </c>
      <c r="N289" s="37">
        <v>2</v>
      </c>
      <c r="O289" s="37">
        <v>1</v>
      </c>
      <c r="P289" s="37">
        <v>1</v>
      </c>
      <c r="Q289" s="37">
        <v>2</v>
      </c>
      <c r="R289" s="37">
        <v>2</v>
      </c>
      <c r="S289" s="37">
        <v>3</v>
      </c>
      <c r="T289" s="37">
        <v>3</v>
      </c>
      <c r="U289" s="37">
        <v>0</v>
      </c>
      <c r="V289" s="47">
        <v>154000</v>
      </c>
      <c r="W289" s="86">
        <f t="shared" si="113"/>
        <v>35</v>
      </c>
      <c r="X289">
        <f t="shared" si="116"/>
        <v>0</v>
      </c>
      <c r="Y289">
        <f t="shared" si="117"/>
        <v>0</v>
      </c>
      <c r="Z289">
        <f t="shared" si="118"/>
        <v>0</v>
      </c>
      <c r="AA289">
        <f t="shared" si="119"/>
        <v>0</v>
      </c>
      <c r="AB289">
        <f t="shared" si="120"/>
        <v>0</v>
      </c>
      <c r="AC289">
        <f t="shared" si="121"/>
        <v>0</v>
      </c>
      <c r="AD289">
        <f t="shared" si="122"/>
        <v>0</v>
      </c>
      <c r="AE289">
        <f t="shared" si="123"/>
        <v>0</v>
      </c>
      <c r="AF289">
        <f t="shared" si="124"/>
        <v>0</v>
      </c>
      <c r="AG289">
        <f t="shared" si="125"/>
        <v>0</v>
      </c>
      <c r="AH289">
        <f t="shared" si="126"/>
        <v>0</v>
      </c>
      <c r="AI289">
        <f t="shared" si="127"/>
        <v>0</v>
      </c>
      <c r="AJ289">
        <f t="shared" si="128"/>
        <v>0</v>
      </c>
      <c r="AK289">
        <f t="shared" si="129"/>
        <v>0</v>
      </c>
      <c r="AL289">
        <f t="shared" si="130"/>
        <v>0</v>
      </c>
      <c r="AM289">
        <f t="shared" si="131"/>
        <v>0</v>
      </c>
      <c r="AN289">
        <f t="shared" si="132"/>
        <v>0</v>
      </c>
      <c r="AO289">
        <f t="shared" si="133"/>
        <v>0</v>
      </c>
      <c r="AP289">
        <f t="shared" si="114"/>
        <v>0</v>
      </c>
      <c r="AQ289">
        <f t="shared" si="134"/>
        <v>0</v>
      </c>
      <c r="AR289">
        <f t="shared" si="135"/>
        <v>0</v>
      </c>
      <c r="AS289">
        <f t="shared" si="136"/>
        <v>0</v>
      </c>
      <c r="AT289">
        <f t="shared" si="137"/>
        <v>0</v>
      </c>
      <c r="AU289">
        <f t="shared" si="115"/>
        <v>1</v>
      </c>
      <c r="AV289">
        <f t="shared" si="138"/>
        <v>0</v>
      </c>
      <c r="AW289">
        <f t="shared" si="139"/>
        <v>0</v>
      </c>
      <c r="AX289">
        <f t="shared" si="140"/>
        <v>0</v>
      </c>
    </row>
    <row r="290" spans="1:50" ht="141.75" hidden="1" x14ac:dyDescent="0.25">
      <c r="A290" s="115">
        <v>289</v>
      </c>
      <c r="B290" s="24" t="s">
        <v>251</v>
      </c>
      <c r="C290" s="24" t="s">
        <v>252</v>
      </c>
      <c r="D290" s="24" t="s">
        <v>253</v>
      </c>
      <c r="E290" s="9">
        <v>2138717</v>
      </c>
      <c r="F290" s="24">
        <v>10</v>
      </c>
      <c r="G290" s="24">
        <v>0</v>
      </c>
      <c r="H290" s="24">
        <v>3</v>
      </c>
      <c r="I290" s="24">
        <v>3</v>
      </c>
      <c r="J290" s="24">
        <v>0</v>
      </c>
      <c r="K290" s="24">
        <v>1</v>
      </c>
      <c r="L290" s="24">
        <v>0</v>
      </c>
      <c r="M290" s="24">
        <v>1</v>
      </c>
      <c r="N290" s="24">
        <v>2</v>
      </c>
      <c r="O290" s="24">
        <v>9</v>
      </c>
      <c r="P290" s="24">
        <v>1</v>
      </c>
      <c r="Q290" s="24">
        <v>0</v>
      </c>
      <c r="R290" s="24">
        <v>2</v>
      </c>
      <c r="S290" s="24">
        <v>3</v>
      </c>
      <c r="T290" s="24">
        <v>0</v>
      </c>
      <c r="U290" s="24">
        <v>0</v>
      </c>
      <c r="V290" s="9">
        <v>1347.39</v>
      </c>
      <c r="W290" s="86">
        <f t="shared" si="113"/>
        <v>35</v>
      </c>
      <c r="X290">
        <f t="shared" si="116"/>
        <v>0</v>
      </c>
      <c r="Y290">
        <f t="shared" si="117"/>
        <v>0</v>
      </c>
      <c r="Z290">
        <f t="shared" si="118"/>
        <v>0</v>
      </c>
      <c r="AA290">
        <f t="shared" si="119"/>
        <v>0</v>
      </c>
      <c r="AB290">
        <f t="shared" si="120"/>
        <v>0</v>
      </c>
      <c r="AC290">
        <f t="shared" si="121"/>
        <v>0</v>
      </c>
      <c r="AD290">
        <f t="shared" si="122"/>
        <v>0</v>
      </c>
      <c r="AE290">
        <f t="shared" si="123"/>
        <v>0</v>
      </c>
      <c r="AF290">
        <f t="shared" si="124"/>
        <v>0</v>
      </c>
      <c r="AG290">
        <f t="shared" si="125"/>
        <v>0</v>
      </c>
      <c r="AH290">
        <f t="shared" si="126"/>
        <v>0</v>
      </c>
      <c r="AI290">
        <f t="shared" si="127"/>
        <v>0</v>
      </c>
      <c r="AJ290">
        <f t="shared" si="128"/>
        <v>0</v>
      </c>
      <c r="AK290">
        <f t="shared" si="129"/>
        <v>0</v>
      </c>
      <c r="AL290">
        <f t="shared" si="130"/>
        <v>1</v>
      </c>
      <c r="AM290">
        <f t="shared" si="131"/>
        <v>0</v>
      </c>
      <c r="AN290">
        <f t="shared" si="132"/>
        <v>0</v>
      </c>
      <c r="AO290">
        <f t="shared" si="133"/>
        <v>0</v>
      </c>
      <c r="AP290">
        <f t="shared" si="114"/>
        <v>0</v>
      </c>
      <c r="AQ290">
        <f t="shared" si="134"/>
        <v>0</v>
      </c>
      <c r="AR290">
        <f t="shared" si="135"/>
        <v>0</v>
      </c>
      <c r="AS290">
        <f t="shared" si="136"/>
        <v>0</v>
      </c>
      <c r="AT290">
        <f t="shared" si="137"/>
        <v>0</v>
      </c>
      <c r="AU290">
        <f t="shared" si="115"/>
        <v>0</v>
      </c>
      <c r="AV290">
        <f t="shared" si="138"/>
        <v>0</v>
      </c>
      <c r="AW290">
        <f t="shared" si="139"/>
        <v>0</v>
      </c>
      <c r="AX290">
        <f t="shared" si="140"/>
        <v>0</v>
      </c>
    </row>
    <row r="291" spans="1:50" ht="63" hidden="1" x14ac:dyDescent="0.25">
      <c r="A291" s="115">
        <v>290</v>
      </c>
      <c r="B291" s="24" t="s">
        <v>246</v>
      </c>
      <c r="C291" s="24" t="s">
        <v>262</v>
      </c>
      <c r="D291" s="24" t="s">
        <v>263</v>
      </c>
      <c r="E291" s="9">
        <v>1805900</v>
      </c>
      <c r="F291" s="24">
        <v>10</v>
      </c>
      <c r="G291" s="24">
        <v>0</v>
      </c>
      <c r="H291" s="24">
        <v>3</v>
      </c>
      <c r="I291" s="24">
        <v>2</v>
      </c>
      <c r="J291" s="24">
        <v>0</v>
      </c>
      <c r="K291" s="24">
        <v>1</v>
      </c>
      <c r="L291" s="24">
        <v>0</v>
      </c>
      <c r="M291" s="24">
        <v>1</v>
      </c>
      <c r="N291" s="24">
        <v>10</v>
      </c>
      <c r="O291" s="24">
        <v>0</v>
      </c>
      <c r="P291" s="24">
        <v>3</v>
      </c>
      <c r="Q291" s="24">
        <v>0</v>
      </c>
      <c r="R291" s="24">
        <v>2</v>
      </c>
      <c r="S291" s="24">
        <v>3</v>
      </c>
      <c r="T291" s="24">
        <v>0</v>
      </c>
      <c r="U291" s="24">
        <v>0</v>
      </c>
      <c r="V291" s="9">
        <v>1209953</v>
      </c>
      <c r="W291" s="86">
        <f t="shared" si="113"/>
        <v>35</v>
      </c>
      <c r="X291">
        <f t="shared" si="116"/>
        <v>0</v>
      </c>
      <c r="Y291">
        <f t="shared" si="117"/>
        <v>0</v>
      </c>
      <c r="Z291">
        <f t="shared" si="118"/>
        <v>0</v>
      </c>
      <c r="AA291">
        <f t="shared" si="119"/>
        <v>0</v>
      </c>
      <c r="AB291">
        <f t="shared" si="120"/>
        <v>0</v>
      </c>
      <c r="AC291">
        <f t="shared" si="121"/>
        <v>0</v>
      </c>
      <c r="AD291">
        <f t="shared" si="122"/>
        <v>0</v>
      </c>
      <c r="AE291">
        <f t="shared" si="123"/>
        <v>0</v>
      </c>
      <c r="AF291">
        <f t="shared" si="124"/>
        <v>0</v>
      </c>
      <c r="AG291">
        <f t="shared" si="125"/>
        <v>0</v>
      </c>
      <c r="AH291">
        <f t="shared" si="126"/>
        <v>0</v>
      </c>
      <c r="AI291">
        <f t="shared" si="127"/>
        <v>0</v>
      </c>
      <c r="AJ291">
        <f t="shared" si="128"/>
        <v>0</v>
      </c>
      <c r="AK291">
        <f t="shared" si="129"/>
        <v>0</v>
      </c>
      <c r="AL291">
        <f t="shared" si="130"/>
        <v>1</v>
      </c>
      <c r="AM291">
        <f t="shared" si="131"/>
        <v>0</v>
      </c>
      <c r="AN291">
        <f t="shared" si="132"/>
        <v>0</v>
      </c>
      <c r="AO291">
        <f t="shared" si="133"/>
        <v>0</v>
      </c>
      <c r="AP291">
        <f t="shared" si="114"/>
        <v>0</v>
      </c>
      <c r="AQ291">
        <f t="shared" si="134"/>
        <v>0</v>
      </c>
      <c r="AR291">
        <f t="shared" si="135"/>
        <v>0</v>
      </c>
      <c r="AS291">
        <f t="shared" si="136"/>
        <v>0</v>
      </c>
      <c r="AT291">
        <f t="shared" si="137"/>
        <v>0</v>
      </c>
      <c r="AU291">
        <f t="shared" si="115"/>
        <v>0</v>
      </c>
      <c r="AV291">
        <f t="shared" si="138"/>
        <v>0</v>
      </c>
      <c r="AW291">
        <f t="shared" si="139"/>
        <v>0</v>
      </c>
      <c r="AX291">
        <f t="shared" si="140"/>
        <v>0</v>
      </c>
    </row>
    <row r="292" spans="1:50" ht="63" hidden="1" x14ac:dyDescent="0.25">
      <c r="A292" s="115">
        <v>291</v>
      </c>
      <c r="B292" s="48" t="s">
        <v>233</v>
      </c>
      <c r="C292" s="48" t="s">
        <v>236</v>
      </c>
      <c r="D292" s="48" t="s">
        <v>237</v>
      </c>
      <c r="E292" s="47">
        <v>164849</v>
      </c>
      <c r="F292" s="37">
        <v>1</v>
      </c>
      <c r="G292" s="85">
        <v>4</v>
      </c>
      <c r="H292" s="85">
        <v>3</v>
      </c>
      <c r="I292" s="85">
        <v>1</v>
      </c>
      <c r="J292" s="85">
        <v>0</v>
      </c>
      <c r="K292" s="85">
        <v>4</v>
      </c>
      <c r="L292" s="85">
        <v>0</v>
      </c>
      <c r="M292" s="85">
        <v>5</v>
      </c>
      <c r="N292" s="85">
        <v>3</v>
      </c>
      <c r="O292" s="37">
        <v>5</v>
      </c>
      <c r="P292" s="37">
        <v>2</v>
      </c>
      <c r="Q292" s="85">
        <v>2</v>
      </c>
      <c r="R292" s="85">
        <v>2</v>
      </c>
      <c r="S292" s="85">
        <v>3</v>
      </c>
      <c r="T292" s="85">
        <v>0</v>
      </c>
      <c r="U292" s="85">
        <v>0</v>
      </c>
      <c r="V292" s="47">
        <v>117568</v>
      </c>
      <c r="W292" s="86">
        <f t="shared" si="113"/>
        <v>35</v>
      </c>
      <c r="X292">
        <f t="shared" si="116"/>
        <v>0</v>
      </c>
      <c r="Y292">
        <f t="shared" si="117"/>
        <v>0</v>
      </c>
      <c r="Z292">
        <f t="shared" si="118"/>
        <v>0</v>
      </c>
      <c r="AA292">
        <f t="shared" si="119"/>
        <v>0</v>
      </c>
      <c r="AB292">
        <f t="shared" si="120"/>
        <v>0</v>
      </c>
      <c r="AC292">
        <f t="shared" si="121"/>
        <v>0</v>
      </c>
      <c r="AD292">
        <f t="shared" si="122"/>
        <v>0</v>
      </c>
      <c r="AE292">
        <f t="shared" si="123"/>
        <v>0</v>
      </c>
      <c r="AF292">
        <f t="shared" si="124"/>
        <v>0</v>
      </c>
      <c r="AG292">
        <f t="shared" si="125"/>
        <v>0</v>
      </c>
      <c r="AH292">
        <f t="shared" si="126"/>
        <v>0</v>
      </c>
      <c r="AI292">
        <f t="shared" si="127"/>
        <v>0</v>
      </c>
      <c r="AJ292">
        <f t="shared" si="128"/>
        <v>0</v>
      </c>
      <c r="AK292">
        <f t="shared" si="129"/>
        <v>0</v>
      </c>
      <c r="AL292">
        <f t="shared" si="130"/>
        <v>0</v>
      </c>
      <c r="AM292">
        <f t="shared" si="131"/>
        <v>0</v>
      </c>
      <c r="AN292">
        <f t="shared" si="132"/>
        <v>0</v>
      </c>
      <c r="AO292">
        <f t="shared" si="133"/>
        <v>0</v>
      </c>
      <c r="AP292">
        <f t="shared" si="114"/>
        <v>0</v>
      </c>
      <c r="AQ292">
        <f t="shared" si="134"/>
        <v>0</v>
      </c>
      <c r="AR292">
        <f t="shared" si="135"/>
        <v>0</v>
      </c>
      <c r="AS292">
        <f t="shared" si="136"/>
        <v>0</v>
      </c>
      <c r="AT292">
        <f t="shared" si="137"/>
        <v>0</v>
      </c>
      <c r="AU292">
        <f t="shared" si="115"/>
        <v>0</v>
      </c>
      <c r="AV292">
        <f t="shared" si="138"/>
        <v>0</v>
      </c>
      <c r="AW292">
        <f t="shared" si="139"/>
        <v>1</v>
      </c>
      <c r="AX292">
        <f t="shared" si="140"/>
        <v>0</v>
      </c>
    </row>
    <row r="293" spans="1:50" ht="157.5" hidden="1" x14ac:dyDescent="0.25">
      <c r="A293" s="115">
        <v>292</v>
      </c>
      <c r="B293" s="7" t="s">
        <v>116</v>
      </c>
      <c r="C293" s="7" t="s">
        <v>131</v>
      </c>
      <c r="D293" s="7" t="s">
        <v>132</v>
      </c>
      <c r="E293" s="47">
        <v>2000000</v>
      </c>
      <c r="F293" s="37">
        <v>0</v>
      </c>
      <c r="G293" s="85">
        <v>0</v>
      </c>
      <c r="H293" s="85">
        <v>5</v>
      </c>
      <c r="I293" s="85">
        <v>5</v>
      </c>
      <c r="J293" s="85">
        <v>2</v>
      </c>
      <c r="K293" s="85">
        <v>5</v>
      </c>
      <c r="L293" s="85">
        <v>0</v>
      </c>
      <c r="M293" s="85">
        <v>9</v>
      </c>
      <c r="N293" s="85">
        <v>1</v>
      </c>
      <c r="O293" s="37">
        <v>0</v>
      </c>
      <c r="P293" s="37">
        <v>0</v>
      </c>
      <c r="Q293" s="85">
        <v>0</v>
      </c>
      <c r="R293" s="85">
        <v>2</v>
      </c>
      <c r="S293" s="85">
        <v>3</v>
      </c>
      <c r="T293" s="85">
        <v>3</v>
      </c>
      <c r="U293" s="85">
        <v>0</v>
      </c>
      <c r="V293" s="47">
        <v>1600000</v>
      </c>
      <c r="W293" s="86">
        <f t="shared" si="113"/>
        <v>35</v>
      </c>
      <c r="X293">
        <f t="shared" si="116"/>
        <v>0</v>
      </c>
      <c r="Y293">
        <f t="shared" si="117"/>
        <v>0</v>
      </c>
      <c r="Z293">
        <f t="shared" si="118"/>
        <v>0</v>
      </c>
      <c r="AA293">
        <f t="shared" si="119"/>
        <v>0</v>
      </c>
      <c r="AB293">
        <f t="shared" si="120"/>
        <v>0</v>
      </c>
      <c r="AC293">
        <f t="shared" si="121"/>
        <v>0</v>
      </c>
      <c r="AD293">
        <f t="shared" si="122"/>
        <v>0</v>
      </c>
      <c r="AE293">
        <f t="shared" si="123"/>
        <v>0</v>
      </c>
      <c r="AF293">
        <f t="shared" si="124"/>
        <v>0</v>
      </c>
      <c r="AG293">
        <f t="shared" si="125"/>
        <v>0</v>
      </c>
      <c r="AH293">
        <f t="shared" si="126"/>
        <v>0</v>
      </c>
      <c r="AI293">
        <f t="shared" si="127"/>
        <v>0</v>
      </c>
      <c r="AJ293">
        <f t="shared" si="128"/>
        <v>1</v>
      </c>
      <c r="AK293">
        <f t="shared" si="129"/>
        <v>0</v>
      </c>
      <c r="AL293">
        <f t="shared" si="130"/>
        <v>0</v>
      </c>
      <c r="AM293">
        <f t="shared" si="131"/>
        <v>0</v>
      </c>
      <c r="AN293">
        <f t="shared" si="132"/>
        <v>0</v>
      </c>
      <c r="AO293">
        <f t="shared" si="133"/>
        <v>0</v>
      </c>
      <c r="AP293">
        <f t="shared" si="114"/>
        <v>0</v>
      </c>
      <c r="AQ293">
        <f t="shared" si="134"/>
        <v>0</v>
      </c>
      <c r="AR293">
        <f t="shared" si="135"/>
        <v>0</v>
      </c>
      <c r="AS293">
        <f t="shared" si="136"/>
        <v>0</v>
      </c>
      <c r="AT293">
        <f t="shared" si="137"/>
        <v>0</v>
      </c>
      <c r="AU293">
        <f t="shared" si="115"/>
        <v>0</v>
      </c>
      <c r="AV293">
        <f t="shared" si="138"/>
        <v>0</v>
      </c>
      <c r="AW293">
        <f t="shared" si="139"/>
        <v>0</v>
      </c>
      <c r="AX293">
        <f t="shared" si="140"/>
        <v>0</v>
      </c>
    </row>
    <row r="294" spans="1:50" ht="63" hidden="1" x14ac:dyDescent="0.25">
      <c r="A294" s="115">
        <v>293</v>
      </c>
      <c r="B294" s="24" t="s">
        <v>1556</v>
      </c>
      <c r="C294" s="24" t="s">
        <v>966</v>
      </c>
      <c r="D294" s="24" t="s">
        <v>1571</v>
      </c>
      <c r="E294" s="37">
        <v>650000</v>
      </c>
      <c r="F294" s="37">
        <v>5</v>
      </c>
      <c r="G294" s="37">
        <v>0</v>
      </c>
      <c r="H294" s="37">
        <v>3</v>
      </c>
      <c r="I294" s="37">
        <v>1</v>
      </c>
      <c r="J294" s="37">
        <v>0</v>
      </c>
      <c r="K294" s="87">
        <v>5</v>
      </c>
      <c r="L294" s="37">
        <v>0</v>
      </c>
      <c r="M294" s="37">
        <v>1</v>
      </c>
      <c r="N294" s="37">
        <v>5</v>
      </c>
      <c r="O294" s="37">
        <v>10</v>
      </c>
      <c r="P294" s="37">
        <v>0</v>
      </c>
      <c r="Q294" s="37">
        <v>0</v>
      </c>
      <c r="R294" s="37">
        <v>2</v>
      </c>
      <c r="S294" s="37">
        <v>3</v>
      </c>
      <c r="T294" s="37">
        <v>0</v>
      </c>
      <c r="U294" s="37">
        <v>0</v>
      </c>
      <c r="V294" s="37">
        <v>455000</v>
      </c>
      <c r="W294" s="86">
        <f t="shared" si="113"/>
        <v>35</v>
      </c>
      <c r="X294">
        <f t="shared" si="116"/>
        <v>0</v>
      </c>
      <c r="Y294">
        <f t="shared" si="117"/>
        <v>0</v>
      </c>
      <c r="Z294">
        <f t="shared" si="118"/>
        <v>0</v>
      </c>
      <c r="AA294">
        <f t="shared" si="119"/>
        <v>0</v>
      </c>
      <c r="AB294">
        <f t="shared" si="120"/>
        <v>0</v>
      </c>
      <c r="AC294">
        <f t="shared" si="121"/>
        <v>0</v>
      </c>
      <c r="AD294">
        <f t="shared" si="122"/>
        <v>0</v>
      </c>
      <c r="AE294">
        <f t="shared" si="123"/>
        <v>0</v>
      </c>
      <c r="AF294">
        <f t="shared" si="124"/>
        <v>0</v>
      </c>
      <c r="AG294">
        <f t="shared" si="125"/>
        <v>0</v>
      </c>
      <c r="AH294">
        <f t="shared" si="126"/>
        <v>0</v>
      </c>
      <c r="AI294">
        <f t="shared" si="127"/>
        <v>0</v>
      </c>
      <c r="AJ294">
        <f t="shared" si="128"/>
        <v>0</v>
      </c>
      <c r="AK294">
        <f t="shared" si="129"/>
        <v>0</v>
      </c>
      <c r="AL294">
        <f t="shared" si="130"/>
        <v>1</v>
      </c>
      <c r="AM294">
        <f t="shared" si="131"/>
        <v>0</v>
      </c>
      <c r="AN294">
        <f t="shared" si="132"/>
        <v>0</v>
      </c>
      <c r="AO294">
        <f t="shared" si="133"/>
        <v>0</v>
      </c>
      <c r="AP294">
        <f t="shared" si="114"/>
        <v>0</v>
      </c>
      <c r="AQ294">
        <f t="shared" si="134"/>
        <v>0</v>
      </c>
      <c r="AR294">
        <f t="shared" si="135"/>
        <v>0</v>
      </c>
      <c r="AS294">
        <f t="shared" si="136"/>
        <v>0</v>
      </c>
      <c r="AT294">
        <f t="shared" si="137"/>
        <v>0</v>
      </c>
      <c r="AU294">
        <f t="shared" si="115"/>
        <v>0</v>
      </c>
      <c r="AV294">
        <f t="shared" si="138"/>
        <v>0</v>
      </c>
      <c r="AW294">
        <f t="shared" si="139"/>
        <v>0</v>
      </c>
      <c r="AX294">
        <f t="shared" si="140"/>
        <v>0</v>
      </c>
    </row>
    <row r="295" spans="1:50" ht="63" hidden="1" x14ac:dyDescent="0.25">
      <c r="A295" s="115">
        <v>294</v>
      </c>
      <c r="B295" s="49" t="s">
        <v>1226</v>
      </c>
      <c r="C295" s="49" t="s">
        <v>1227</v>
      </c>
      <c r="D295" s="49" t="s">
        <v>1229</v>
      </c>
      <c r="E295" s="37">
        <v>250000</v>
      </c>
      <c r="F295" s="37">
        <v>0</v>
      </c>
      <c r="G295" s="37">
        <v>11</v>
      </c>
      <c r="H295" s="37">
        <v>1</v>
      </c>
      <c r="I295" s="37">
        <v>2</v>
      </c>
      <c r="J295" s="37">
        <v>0</v>
      </c>
      <c r="K295" s="37">
        <v>3</v>
      </c>
      <c r="L295" s="37">
        <v>0</v>
      </c>
      <c r="M295" s="37">
        <v>5</v>
      </c>
      <c r="N295" s="37">
        <v>4</v>
      </c>
      <c r="O295" s="37">
        <v>0</v>
      </c>
      <c r="P295" s="37">
        <v>0</v>
      </c>
      <c r="Q295" s="37">
        <v>0</v>
      </c>
      <c r="R295" s="37">
        <v>2</v>
      </c>
      <c r="S295" s="37">
        <v>3</v>
      </c>
      <c r="T295" s="37">
        <v>3</v>
      </c>
      <c r="U295" s="37">
        <v>0</v>
      </c>
      <c r="V295" s="37">
        <v>200000</v>
      </c>
      <c r="W295" s="86">
        <f t="shared" si="113"/>
        <v>34</v>
      </c>
      <c r="X295">
        <f t="shared" si="116"/>
        <v>0</v>
      </c>
      <c r="Y295">
        <f t="shared" si="117"/>
        <v>1</v>
      </c>
      <c r="Z295">
        <f t="shared" si="118"/>
        <v>0</v>
      </c>
      <c r="AA295">
        <f t="shared" si="119"/>
        <v>0</v>
      </c>
      <c r="AB295">
        <f t="shared" si="120"/>
        <v>0</v>
      </c>
      <c r="AC295">
        <f t="shared" si="121"/>
        <v>0</v>
      </c>
      <c r="AD295">
        <f t="shared" si="122"/>
        <v>0</v>
      </c>
      <c r="AE295">
        <f t="shared" si="123"/>
        <v>0</v>
      </c>
      <c r="AF295">
        <f t="shared" si="124"/>
        <v>0</v>
      </c>
      <c r="AG295">
        <f t="shared" si="125"/>
        <v>0</v>
      </c>
      <c r="AH295">
        <f t="shared" si="126"/>
        <v>0</v>
      </c>
      <c r="AI295">
        <f t="shared" si="127"/>
        <v>0</v>
      </c>
      <c r="AJ295">
        <f t="shared" si="128"/>
        <v>0</v>
      </c>
      <c r="AK295">
        <f t="shared" si="129"/>
        <v>0</v>
      </c>
      <c r="AL295">
        <f t="shared" si="130"/>
        <v>0</v>
      </c>
      <c r="AM295">
        <f t="shared" si="131"/>
        <v>0</v>
      </c>
      <c r="AN295">
        <f t="shared" si="132"/>
        <v>0</v>
      </c>
      <c r="AO295">
        <f t="shared" si="133"/>
        <v>0</v>
      </c>
      <c r="AP295">
        <f t="shared" si="114"/>
        <v>0</v>
      </c>
      <c r="AQ295">
        <f t="shared" si="134"/>
        <v>0</v>
      </c>
      <c r="AR295">
        <f t="shared" si="135"/>
        <v>0</v>
      </c>
      <c r="AS295">
        <f t="shared" si="136"/>
        <v>0</v>
      </c>
      <c r="AT295">
        <f t="shared" si="137"/>
        <v>0</v>
      </c>
      <c r="AU295">
        <f t="shared" si="115"/>
        <v>0</v>
      </c>
      <c r="AV295">
        <f t="shared" si="138"/>
        <v>0</v>
      </c>
      <c r="AW295">
        <f t="shared" si="139"/>
        <v>0</v>
      </c>
      <c r="AX295">
        <f t="shared" si="140"/>
        <v>0</v>
      </c>
    </row>
    <row r="296" spans="1:50" ht="78.75" hidden="1" x14ac:dyDescent="0.25">
      <c r="A296" s="115">
        <v>295</v>
      </c>
      <c r="B296" s="7" t="s">
        <v>161</v>
      </c>
      <c r="C296" s="7" t="s">
        <v>158</v>
      </c>
      <c r="D296" s="7" t="s">
        <v>168</v>
      </c>
      <c r="E296" s="47">
        <v>1215000</v>
      </c>
      <c r="F296" s="37">
        <v>10</v>
      </c>
      <c r="G296" s="85">
        <v>0</v>
      </c>
      <c r="H296" s="85">
        <v>5</v>
      </c>
      <c r="I296" s="85">
        <v>1</v>
      </c>
      <c r="J296" s="85">
        <v>0</v>
      </c>
      <c r="K296" s="85">
        <v>5</v>
      </c>
      <c r="L296" s="85">
        <v>0</v>
      </c>
      <c r="M296" s="85">
        <v>1</v>
      </c>
      <c r="N296" s="85">
        <v>4</v>
      </c>
      <c r="O296" s="37">
        <v>0</v>
      </c>
      <c r="P296" s="37">
        <v>3</v>
      </c>
      <c r="Q296" s="85">
        <v>0</v>
      </c>
      <c r="R296" s="85">
        <v>2</v>
      </c>
      <c r="S296" s="85">
        <v>3</v>
      </c>
      <c r="T296" s="85">
        <v>0</v>
      </c>
      <c r="U296" s="85">
        <v>0</v>
      </c>
      <c r="V296" s="47">
        <v>929500</v>
      </c>
      <c r="W296" s="86">
        <f t="shared" si="113"/>
        <v>34</v>
      </c>
      <c r="X296">
        <f t="shared" si="116"/>
        <v>0</v>
      </c>
      <c r="Y296">
        <f t="shared" si="117"/>
        <v>0</v>
      </c>
      <c r="Z296">
        <f t="shared" si="118"/>
        <v>0</v>
      </c>
      <c r="AA296">
        <f t="shared" si="119"/>
        <v>0</v>
      </c>
      <c r="AB296">
        <f t="shared" si="120"/>
        <v>0</v>
      </c>
      <c r="AC296">
        <f t="shared" si="121"/>
        <v>0</v>
      </c>
      <c r="AD296">
        <f t="shared" si="122"/>
        <v>0</v>
      </c>
      <c r="AE296">
        <f t="shared" si="123"/>
        <v>0</v>
      </c>
      <c r="AF296">
        <f t="shared" si="124"/>
        <v>0</v>
      </c>
      <c r="AG296">
        <f t="shared" si="125"/>
        <v>1</v>
      </c>
      <c r="AH296">
        <f t="shared" si="126"/>
        <v>0</v>
      </c>
      <c r="AI296">
        <f t="shared" si="127"/>
        <v>0</v>
      </c>
      <c r="AJ296">
        <f t="shared" si="128"/>
        <v>0</v>
      </c>
      <c r="AK296">
        <f t="shared" si="129"/>
        <v>0</v>
      </c>
      <c r="AL296">
        <f t="shared" si="130"/>
        <v>0</v>
      </c>
      <c r="AM296">
        <f t="shared" si="131"/>
        <v>0</v>
      </c>
      <c r="AN296">
        <f t="shared" si="132"/>
        <v>0</v>
      </c>
      <c r="AO296">
        <f t="shared" si="133"/>
        <v>0</v>
      </c>
      <c r="AP296">
        <f t="shared" si="114"/>
        <v>0</v>
      </c>
      <c r="AQ296">
        <f t="shared" si="134"/>
        <v>0</v>
      </c>
      <c r="AR296">
        <f t="shared" si="135"/>
        <v>0</v>
      </c>
      <c r="AS296">
        <f t="shared" si="136"/>
        <v>0</v>
      </c>
      <c r="AT296">
        <f t="shared" si="137"/>
        <v>0</v>
      </c>
      <c r="AU296">
        <f t="shared" si="115"/>
        <v>0</v>
      </c>
      <c r="AV296">
        <f t="shared" si="138"/>
        <v>0</v>
      </c>
      <c r="AW296">
        <f t="shared" si="139"/>
        <v>0</v>
      </c>
      <c r="AX296">
        <f t="shared" si="140"/>
        <v>0</v>
      </c>
    </row>
    <row r="297" spans="1:50" ht="63" hidden="1" x14ac:dyDescent="0.25">
      <c r="A297" s="115">
        <v>296</v>
      </c>
      <c r="B297" s="24" t="s">
        <v>1022</v>
      </c>
      <c r="C297" s="24" t="s">
        <v>966</v>
      </c>
      <c r="D297" s="24" t="s">
        <v>1026</v>
      </c>
      <c r="E297" s="47">
        <v>877459</v>
      </c>
      <c r="F297" s="37">
        <v>4</v>
      </c>
      <c r="G297" s="37">
        <v>0</v>
      </c>
      <c r="H297" s="37">
        <v>5</v>
      </c>
      <c r="I297" s="37">
        <v>1</v>
      </c>
      <c r="J297" s="37">
        <v>0</v>
      </c>
      <c r="K297" s="37">
        <v>4</v>
      </c>
      <c r="L297" s="37">
        <v>0</v>
      </c>
      <c r="M297" s="37">
        <v>1</v>
      </c>
      <c r="N297" s="37">
        <v>4</v>
      </c>
      <c r="O297" s="37">
        <v>5</v>
      </c>
      <c r="P297" s="37">
        <v>5</v>
      </c>
      <c r="Q297" s="37">
        <v>0</v>
      </c>
      <c r="R297" s="37">
        <v>2</v>
      </c>
      <c r="S297" s="37">
        <v>3</v>
      </c>
      <c r="T297" s="37">
        <v>0</v>
      </c>
      <c r="U297" s="37">
        <v>0</v>
      </c>
      <c r="V297" s="47">
        <v>596672</v>
      </c>
      <c r="W297" s="86">
        <f t="shared" si="113"/>
        <v>34</v>
      </c>
      <c r="X297">
        <f t="shared" si="116"/>
        <v>0</v>
      </c>
      <c r="Y297">
        <f t="shared" si="117"/>
        <v>0</v>
      </c>
      <c r="Z297">
        <f t="shared" si="118"/>
        <v>0</v>
      </c>
      <c r="AA297">
        <f t="shared" si="119"/>
        <v>0</v>
      </c>
      <c r="AB297">
        <f t="shared" si="120"/>
        <v>0</v>
      </c>
      <c r="AC297">
        <f t="shared" si="121"/>
        <v>0</v>
      </c>
      <c r="AD297">
        <f t="shared" si="122"/>
        <v>0</v>
      </c>
      <c r="AE297">
        <f t="shared" si="123"/>
        <v>0</v>
      </c>
      <c r="AF297">
        <f t="shared" si="124"/>
        <v>0</v>
      </c>
      <c r="AG297">
        <f t="shared" si="125"/>
        <v>0</v>
      </c>
      <c r="AH297">
        <f t="shared" si="126"/>
        <v>0</v>
      </c>
      <c r="AI297">
        <f t="shared" si="127"/>
        <v>0</v>
      </c>
      <c r="AJ297">
        <f t="shared" si="128"/>
        <v>0</v>
      </c>
      <c r="AK297">
        <f t="shared" si="129"/>
        <v>0</v>
      </c>
      <c r="AL297">
        <f t="shared" si="130"/>
        <v>0</v>
      </c>
      <c r="AM297">
        <f t="shared" si="131"/>
        <v>0</v>
      </c>
      <c r="AN297">
        <f t="shared" si="132"/>
        <v>0</v>
      </c>
      <c r="AO297">
        <f t="shared" si="133"/>
        <v>0</v>
      </c>
      <c r="AP297">
        <f t="shared" si="114"/>
        <v>0</v>
      </c>
      <c r="AQ297">
        <f t="shared" si="134"/>
        <v>0</v>
      </c>
      <c r="AR297">
        <f t="shared" si="135"/>
        <v>0</v>
      </c>
      <c r="AS297">
        <f t="shared" si="136"/>
        <v>0</v>
      </c>
      <c r="AT297">
        <f t="shared" si="137"/>
        <v>0</v>
      </c>
      <c r="AU297">
        <f t="shared" si="115"/>
        <v>0</v>
      </c>
      <c r="AV297">
        <f t="shared" si="138"/>
        <v>0</v>
      </c>
      <c r="AW297">
        <f t="shared" si="139"/>
        <v>1</v>
      </c>
      <c r="AX297">
        <f t="shared" si="140"/>
        <v>0</v>
      </c>
    </row>
    <row r="298" spans="1:50" ht="63" hidden="1" x14ac:dyDescent="0.25">
      <c r="A298" s="115">
        <v>297</v>
      </c>
      <c r="B298" s="24" t="s">
        <v>1016</v>
      </c>
      <c r="C298" s="24" t="s">
        <v>982</v>
      </c>
      <c r="D298" s="24" t="s">
        <v>1460</v>
      </c>
      <c r="E298" s="47">
        <v>53969</v>
      </c>
      <c r="F298" s="37">
        <v>4</v>
      </c>
      <c r="G298" s="37">
        <v>3</v>
      </c>
      <c r="H298" s="37">
        <v>3</v>
      </c>
      <c r="I298" s="37">
        <v>3</v>
      </c>
      <c r="J298" s="37">
        <v>0</v>
      </c>
      <c r="K298" s="37">
        <v>2</v>
      </c>
      <c r="L298" s="37">
        <v>0</v>
      </c>
      <c r="M298" s="37">
        <v>10</v>
      </c>
      <c r="N298" s="37">
        <v>1</v>
      </c>
      <c r="O298" s="37">
        <v>0</v>
      </c>
      <c r="P298" s="37">
        <v>0</v>
      </c>
      <c r="Q298" s="37">
        <v>0</v>
      </c>
      <c r="R298" s="37">
        <v>2</v>
      </c>
      <c r="S298" s="37">
        <v>3</v>
      </c>
      <c r="T298" s="37">
        <v>3</v>
      </c>
      <c r="U298" s="37">
        <v>0</v>
      </c>
      <c r="V298" s="47">
        <v>42097</v>
      </c>
      <c r="W298" s="86">
        <f t="shared" si="113"/>
        <v>34</v>
      </c>
      <c r="X298">
        <f t="shared" si="116"/>
        <v>0</v>
      </c>
      <c r="Y298">
        <f t="shared" si="117"/>
        <v>0</v>
      </c>
      <c r="Z298">
        <f t="shared" si="118"/>
        <v>0</v>
      </c>
      <c r="AA298">
        <f t="shared" si="119"/>
        <v>0</v>
      </c>
      <c r="AB298">
        <f t="shared" si="120"/>
        <v>0</v>
      </c>
      <c r="AC298">
        <f t="shared" si="121"/>
        <v>0</v>
      </c>
      <c r="AD298">
        <f t="shared" si="122"/>
        <v>0</v>
      </c>
      <c r="AE298">
        <f t="shared" si="123"/>
        <v>0</v>
      </c>
      <c r="AF298">
        <f t="shared" si="124"/>
        <v>0</v>
      </c>
      <c r="AG298">
        <f t="shared" si="125"/>
        <v>0</v>
      </c>
      <c r="AH298">
        <f t="shared" si="126"/>
        <v>0</v>
      </c>
      <c r="AI298">
        <f t="shared" si="127"/>
        <v>0</v>
      </c>
      <c r="AJ298">
        <f t="shared" si="128"/>
        <v>0</v>
      </c>
      <c r="AK298">
        <f t="shared" si="129"/>
        <v>0</v>
      </c>
      <c r="AL298">
        <f t="shared" si="130"/>
        <v>0</v>
      </c>
      <c r="AM298">
        <f t="shared" si="131"/>
        <v>0</v>
      </c>
      <c r="AN298">
        <f t="shared" si="132"/>
        <v>0</v>
      </c>
      <c r="AO298">
        <f t="shared" si="133"/>
        <v>0</v>
      </c>
      <c r="AP298">
        <f t="shared" si="114"/>
        <v>1</v>
      </c>
      <c r="AQ298">
        <f t="shared" si="134"/>
        <v>0</v>
      </c>
      <c r="AR298">
        <f t="shared" si="135"/>
        <v>0</v>
      </c>
      <c r="AS298">
        <f t="shared" si="136"/>
        <v>0</v>
      </c>
      <c r="AT298">
        <f t="shared" si="137"/>
        <v>0</v>
      </c>
      <c r="AU298">
        <f t="shared" si="115"/>
        <v>0</v>
      </c>
      <c r="AV298">
        <f t="shared" si="138"/>
        <v>0</v>
      </c>
      <c r="AW298">
        <f t="shared" si="139"/>
        <v>0</v>
      </c>
      <c r="AX298">
        <f t="shared" si="140"/>
        <v>0</v>
      </c>
    </row>
    <row r="299" spans="1:50" ht="63" hidden="1" x14ac:dyDescent="0.25">
      <c r="A299" s="115">
        <v>298</v>
      </c>
      <c r="B299" s="48" t="s">
        <v>1113</v>
      </c>
      <c r="C299" s="48" t="s">
        <v>1117</v>
      </c>
      <c r="D299" s="48" t="s">
        <v>1118</v>
      </c>
      <c r="E299" s="47">
        <v>410000</v>
      </c>
      <c r="F299" s="37">
        <v>4</v>
      </c>
      <c r="G299" s="85">
        <v>3</v>
      </c>
      <c r="H299" s="85">
        <v>3</v>
      </c>
      <c r="I299" s="85">
        <v>1</v>
      </c>
      <c r="J299" s="85">
        <v>0</v>
      </c>
      <c r="K299" s="85">
        <v>1</v>
      </c>
      <c r="L299" s="85">
        <v>0</v>
      </c>
      <c r="M299" s="85">
        <v>1</v>
      </c>
      <c r="N299" s="85">
        <v>8</v>
      </c>
      <c r="O299" s="37">
        <v>5</v>
      </c>
      <c r="P299" s="37">
        <v>0</v>
      </c>
      <c r="Q299" s="85">
        <v>0</v>
      </c>
      <c r="R299" s="85">
        <v>2</v>
      </c>
      <c r="S299" s="85">
        <v>3</v>
      </c>
      <c r="T299" s="85">
        <v>3</v>
      </c>
      <c r="U299" s="85">
        <v>0</v>
      </c>
      <c r="V299" s="47"/>
      <c r="W299" s="86">
        <f t="shared" si="113"/>
        <v>34</v>
      </c>
      <c r="X299">
        <f t="shared" si="116"/>
        <v>0</v>
      </c>
      <c r="Y299">
        <f t="shared" si="117"/>
        <v>0</v>
      </c>
      <c r="Z299">
        <f t="shared" si="118"/>
        <v>0</v>
      </c>
      <c r="AA299">
        <f t="shared" si="119"/>
        <v>0</v>
      </c>
      <c r="AB299">
        <f t="shared" si="120"/>
        <v>0</v>
      </c>
      <c r="AC299">
        <f t="shared" si="121"/>
        <v>0</v>
      </c>
      <c r="AD299">
        <f t="shared" si="122"/>
        <v>0</v>
      </c>
      <c r="AE299">
        <f t="shared" si="123"/>
        <v>0</v>
      </c>
      <c r="AF299">
        <f t="shared" si="124"/>
        <v>0</v>
      </c>
      <c r="AG299">
        <f t="shared" si="125"/>
        <v>0</v>
      </c>
      <c r="AH299">
        <f t="shared" si="126"/>
        <v>0</v>
      </c>
      <c r="AI299">
        <f t="shared" si="127"/>
        <v>0</v>
      </c>
      <c r="AJ299">
        <f t="shared" si="128"/>
        <v>0</v>
      </c>
      <c r="AK299">
        <f t="shared" si="129"/>
        <v>0</v>
      </c>
      <c r="AL299">
        <f t="shared" si="130"/>
        <v>0</v>
      </c>
      <c r="AM299">
        <f t="shared" si="131"/>
        <v>0</v>
      </c>
      <c r="AN299">
        <f t="shared" si="132"/>
        <v>0</v>
      </c>
      <c r="AO299">
        <f t="shared" si="133"/>
        <v>0</v>
      </c>
      <c r="AP299">
        <f t="shared" si="114"/>
        <v>0</v>
      </c>
      <c r="AQ299">
        <f t="shared" si="134"/>
        <v>0</v>
      </c>
      <c r="AR299">
        <f t="shared" si="135"/>
        <v>0</v>
      </c>
      <c r="AS299">
        <f t="shared" si="136"/>
        <v>1</v>
      </c>
      <c r="AT299">
        <f t="shared" si="137"/>
        <v>0</v>
      </c>
      <c r="AU299">
        <f t="shared" si="115"/>
        <v>0</v>
      </c>
      <c r="AV299">
        <f t="shared" si="138"/>
        <v>0</v>
      </c>
      <c r="AW299">
        <f t="shared" si="139"/>
        <v>0</v>
      </c>
      <c r="AX299">
        <f t="shared" si="140"/>
        <v>0</v>
      </c>
    </row>
    <row r="300" spans="1:50" ht="126" hidden="1" x14ac:dyDescent="0.25">
      <c r="A300" s="115">
        <v>299</v>
      </c>
      <c r="B300" s="49" t="s">
        <v>475</v>
      </c>
      <c r="C300" s="49" t="s">
        <v>476</v>
      </c>
      <c r="D300" s="49" t="s">
        <v>477</v>
      </c>
      <c r="E300" s="47">
        <v>718452</v>
      </c>
      <c r="F300" s="37">
        <v>1</v>
      </c>
      <c r="G300" s="37">
        <v>4</v>
      </c>
      <c r="H300" s="37">
        <v>1</v>
      </c>
      <c r="I300" s="37">
        <v>1</v>
      </c>
      <c r="J300" s="37">
        <v>0</v>
      </c>
      <c r="K300" s="37">
        <v>5</v>
      </c>
      <c r="L300" s="37">
        <v>0</v>
      </c>
      <c r="M300" s="37">
        <v>4</v>
      </c>
      <c r="N300" s="37">
        <v>2</v>
      </c>
      <c r="O300" s="37">
        <v>4</v>
      </c>
      <c r="P300" s="37">
        <v>4</v>
      </c>
      <c r="Q300" s="37">
        <v>2</v>
      </c>
      <c r="R300" s="37">
        <v>2</v>
      </c>
      <c r="S300" s="37">
        <v>3</v>
      </c>
      <c r="T300" s="37">
        <v>1</v>
      </c>
      <c r="U300" s="37">
        <v>0</v>
      </c>
      <c r="V300" s="47">
        <v>502415</v>
      </c>
      <c r="W300" s="86">
        <f t="shared" si="113"/>
        <v>34</v>
      </c>
      <c r="X300">
        <f t="shared" si="116"/>
        <v>0</v>
      </c>
      <c r="Y300">
        <f t="shared" si="117"/>
        <v>0</v>
      </c>
      <c r="Z300">
        <f t="shared" si="118"/>
        <v>0</v>
      </c>
      <c r="AA300">
        <f t="shared" si="119"/>
        <v>0</v>
      </c>
      <c r="AB300">
        <f t="shared" si="120"/>
        <v>0</v>
      </c>
      <c r="AC300">
        <f t="shared" si="121"/>
        <v>0</v>
      </c>
      <c r="AD300">
        <f t="shared" si="122"/>
        <v>0</v>
      </c>
      <c r="AE300">
        <f t="shared" si="123"/>
        <v>0</v>
      </c>
      <c r="AF300">
        <f t="shared" si="124"/>
        <v>0</v>
      </c>
      <c r="AG300">
        <f t="shared" si="125"/>
        <v>0</v>
      </c>
      <c r="AH300">
        <f t="shared" si="126"/>
        <v>0</v>
      </c>
      <c r="AI300">
        <f t="shared" si="127"/>
        <v>0</v>
      </c>
      <c r="AJ300">
        <f t="shared" si="128"/>
        <v>0</v>
      </c>
      <c r="AK300">
        <f t="shared" si="129"/>
        <v>0</v>
      </c>
      <c r="AL300">
        <f t="shared" si="130"/>
        <v>0</v>
      </c>
      <c r="AM300">
        <f t="shared" si="131"/>
        <v>0</v>
      </c>
      <c r="AN300">
        <f t="shared" si="132"/>
        <v>0</v>
      </c>
      <c r="AO300">
        <f t="shared" si="133"/>
        <v>0</v>
      </c>
      <c r="AP300">
        <f t="shared" si="114"/>
        <v>0</v>
      </c>
      <c r="AQ300">
        <f t="shared" si="134"/>
        <v>0</v>
      </c>
      <c r="AR300">
        <f t="shared" si="135"/>
        <v>0</v>
      </c>
      <c r="AS300">
        <f t="shared" si="136"/>
        <v>0</v>
      </c>
      <c r="AT300">
        <f t="shared" si="137"/>
        <v>0</v>
      </c>
      <c r="AU300">
        <f t="shared" si="115"/>
        <v>1</v>
      </c>
      <c r="AV300">
        <f t="shared" si="138"/>
        <v>0</v>
      </c>
      <c r="AW300">
        <f t="shared" si="139"/>
        <v>0</v>
      </c>
      <c r="AX300">
        <f t="shared" si="140"/>
        <v>0</v>
      </c>
    </row>
    <row r="301" spans="1:50" ht="63" hidden="1" x14ac:dyDescent="0.25">
      <c r="A301" s="115">
        <v>300</v>
      </c>
      <c r="B301" s="24" t="s">
        <v>1159</v>
      </c>
      <c r="C301" s="24" t="s">
        <v>1164</v>
      </c>
      <c r="D301" s="24" t="s">
        <v>1170</v>
      </c>
      <c r="E301" s="37">
        <v>1150000</v>
      </c>
      <c r="F301" s="37">
        <v>2</v>
      </c>
      <c r="G301" s="37">
        <v>3</v>
      </c>
      <c r="H301" s="37">
        <v>3</v>
      </c>
      <c r="I301" s="37">
        <v>1</v>
      </c>
      <c r="J301" s="37">
        <v>0</v>
      </c>
      <c r="K301" s="37">
        <v>5</v>
      </c>
      <c r="L301" s="37">
        <v>0</v>
      </c>
      <c r="M301" s="37">
        <v>1</v>
      </c>
      <c r="N301" s="37">
        <v>5</v>
      </c>
      <c r="O301" s="37">
        <v>3</v>
      </c>
      <c r="P301" s="37">
        <v>3</v>
      </c>
      <c r="Q301" s="37">
        <v>0</v>
      </c>
      <c r="R301" s="37">
        <v>2</v>
      </c>
      <c r="S301" s="37">
        <v>3</v>
      </c>
      <c r="T301" s="37">
        <v>3</v>
      </c>
      <c r="U301" s="37">
        <v>0</v>
      </c>
      <c r="V301" s="37">
        <v>92000</v>
      </c>
      <c r="W301" s="86">
        <f t="shared" si="113"/>
        <v>34</v>
      </c>
      <c r="X301">
        <f t="shared" si="116"/>
        <v>0</v>
      </c>
      <c r="Y301">
        <f t="shared" si="117"/>
        <v>0</v>
      </c>
      <c r="Z301">
        <f t="shared" si="118"/>
        <v>0</v>
      </c>
      <c r="AA301">
        <f t="shared" si="119"/>
        <v>0</v>
      </c>
      <c r="AB301">
        <f t="shared" si="120"/>
        <v>0</v>
      </c>
      <c r="AC301">
        <f t="shared" si="121"/>
        <v>0</v>
      </c>
      <c r="AD301">
        <f t="shared" si="122"/>
        <v>0</v>
      </c>
      <c r="AE301">
        <f t="shared" si="123"/>
        <v>0</v>
      </c>
      <c r="AF301">
        <f t="shared" si="124"/>
        <v>0</v>
      </c>
      <c r="AG301">
        <f t="shared" si="125"/>
        <v>0</v>
      </c>
      <c r="AH301">
        <f t="shared" si="126"/>
        <v>0</v>
      </c>
      <c r="AI301">
        <f t="shared" si="127"/>
        <v>0</v>
      </c>
      <c r="AJ301">
        <f t="shared" si="128"/>
        <v>0</v>
      </c>
      <c r="AK301">
        <f t="shared" si="129"/>
        <v>0</v>
      </c>
      <c r="AL301">
        <f t="shared" si="130"/>
        <v>0</v>
      </c>
      <c r="AM301">
        <f t="shared" si="131"/>
        <v>0</v>
      </c>
      <c r="AN301">
        <f t="shared" si="132"/>
        <v>0</v>
      </c>
      <c r="AO301">
        <f t="shared" si="133"/>
        <v>0</v>
      </c>
      <c r="AP301">
        <f t="shared" si="114"/>
        <v>0</v>
      </c>
      <c r="AQ301">
        <f t="shared" si="134"/>
        <v>0</v>
      </c>
      <c r="AR301">
        <f t="shared" si="135"/>
        <v>0</v>
      </c>
      <c r="AS301">
        <f t="shared" si="136"/>
        <v>1</v>
      </c>
      <c r="AT301">
        <f t="shared" si="137"/>
        <v>0</v>
      </c>
      <c r="AU301">
        <f t="shared" si="115"/>
        <v>0</v>
      </c>
      <c r="AV301">
        <f t="shared" si="138"/>
        <v>0</v>
      </c>
      <c r="AW301">
        <f t="shared" si="139"/>
        <v>0</v>
      </c>
      <c r="AX301">
        <f t="shared" si="140"/>
        <v>0</v>
      </c>
    </row>
    <row r="302" spans="1:50" ht="141.75" hidden="1" x14ac:dyDescent="0.25">
      <c r="A302" s="115">
        <v>301</v>
      </c>
      <c r="B302" s="49" t="s">
        <v>1061</v>
      </c>
      <c r="C302" s="49" t="s">
        <v>939</v>
      </c>
      <c r="D302" s="49" t="s">
        <v>1064</v>
      </c>
      <c r="E302" s="47">
        <v>818158.05</v>
      </c>
      <c r="F302" s="37">
        <v>0</v>
      </c>
      <c r="G302" s="37">
        <v>0</v>
      </c>
      <c r="H302" s="37">
        <v>3</v>
      </c>
      <c r="I302" s="37">
        <v>5</v>
      </c>
      <c r="J302" s="37">
        <v>0</v>
      </c>
      <c r="K302" s="37">
        <v>1</v>
      </c>
      <c r="L302" s="37">
        <v>0</v>
      </c>
      <c r="M302" s="37">
        <v>8</v>
      </c>
      <c r="N302" s="37">
        <v>0</v>
      </c>
      <c r="O302" s="37">
        <v>9</v>
      </c>
      <c r="P302" s="37">
        <v>3</v>
      </c>
      <c r="Q302" s="37">
        <v>0</v>
      </c>
      <c r="R302" s="37">
        <v>2</v>
      </c>
      <c r="S302" s="37">
        <v>3</v>
      </c>
      <c r="T302" s="37">
        <v>0</v>
      </c>
      <c r="U302" s="37">
        <v>0</v>
      </c>
      <c r="V302" s="47">
        <v>556347.47</v>
      </c>
      <c r="W302" s="86">
        <f t="shared" si="113"/>
        <v>34</v>
      </c>
      <c r="X302">
        <f t="shared" si="116"/>
        <v>0</v>
      </c>
      <c r="Y302">
        <f t="shared" si="117"/>
        <v>0</v>
      </c>
      <c r="Z302">
        <f t="shared" si="118"/>
        <v>0</v>
      </c>
      <c r="AA302">
        <f t="shared" si="119"/>
        <v>0</v>
      </c>
      <c r="AB302">
        <f t="shared" si="120"/>
        <v>0</v>
      </c>
      <c r="AC302">
        <f t="shared" si="121"/>
        <v>0</v>
      </c>
      <c r="AD302">
        <f t="shared" si="122"/>
        <v>0</v>
      </c>
      <c r="AE302">
        <f t="shared" si="123"/>
        <v>0</v>
      </c>
      <c r="AF302">
        <f t="shared" si="124"/>
        <v>0</v>
      </c>
      <c r="AG302">
        <f t="shared" si="125"/>
        <v>0</v>
      </c>
      <c r="AH302">
        <f t="shared" si="126"/>
        <v>0</v>
      </c>
      <c r="AI302">
        <f t="shared" si="127"/>
        <v>0</v>
      </c>
      <c r="AJ302">
        <f t="shared" si="128"/>
        <v>0</v>
      </c>
      <c r="AK302">
        <f t="shared" si="129"/>
        <v>0</v>
      </c>
      <c r="AL302">
        <f t="shared" si="130"/>
        <v>0</v>
      </c>
      <c r="AM302">
        <f t="shared" si="131"/>
        <v>0</v>
      </c>
      <c r="AN302">
        <f t="shared" si="132"/>
        <v>0</v>
      </c>
      <c r="AO302">
        <f t="shared" si="133"/>
        <v>0</v>
      </c>
      <c r="AP302">
        <f t="shared" si="114"/>
        <v>0</v>
      </c>
      <c r="AQ302">
        <f t="shared" si="134"/>
        <v>1</v>
      </c>
      <c r="AR302">
        <f t="shared" si="135"/>
        <v>0</v>
      </c>
      <c r="AS302">
        <f t="shared" si="136"/>
        <v>0</v>
      </c>
      <c r="AT302">
        <f t="shared" si="137"/>
        <v>0</v>
      </c>
      <c r="AU302">
        <f t="shared" si="115"/>
        <v>0</v>
      </c>
      <c r="AV302">
        <f t="shared" si="138"/>
        <v>0</v>
      </c>
      <c r="AW302">
        <f t="shared" si="139"/>
        <v>0</v>
      </c>
      <c r="AX302">
        <f t="shared" si="140"/>
        <v>0</v>
      </c>
    </row>
    <row r="303" spans="1:50" ht="63" hidden="1" x14ac:dyDescent="0.25">
      <c r="A303" s="115">
        <v>302</v>
      </c>
      <c r="B303" s="24" t="s">
        <v>430</v>
      </c>
      <c r="C303" s="24" t="s">
        <v>433</v>
      </c>
      <c r="D303" s="24" t="s">
        <v>434</v>
      </c>
      <c r="E303" s="47">
        <v>840000</v>
      </c>
      <c r="F303" s="37">
        <v>0</v>
      </c>
      <c r="G303" s="37">
        <v>4</v>
      </c>
      <c r="H303" s="37">
        <v>3</v>
      </c>
      <c r="I303" s="37">
        <v>1</v>
      </c>
      <c r="J303" s="37">
        <v>2</v>
      </c>
      <c r="K303" s="37">
        <v>1</v>
      </c>
      <c r="L303" s="37">
        <v>0</v>
      </c>
      <c r="M303" s="37">
        <v>1</v>
      </c>
      <c r="N303" s="37">
        <v>10</v>
      </c>
      <c r="O303" s="37">
        <v>0</v>
      </c>
      <c r="P303" s="37">
        <v>5</v>
      </c>
      <c r="Q303" s="37">
        <v>2</v>
      </c>
      <c r="R303" s="37">
        <v>2</v>
      </c>
      <c r="S303" s="37">
        <v>3</v>
      </c>
      <c r="T303" s="37">
        <v>0</v>
      </c>
      <c r="U303" s="37">
        <v>0</v>
      </c>
      <c r="V303" s="47">
        <v>630000</v>
      </c>
      <c r="W303" s="86">
        <f t="shared" si="113"/>
        <v>34</v>
      </c>
      <c r="X303">
        <f t="shared" si="116"/>
        <v>0</v>
      </c>
      <c r="Y303">
        <f t="shared" si="117"/>
        <v>0</v>
      </c>
      <c r="Z303">
        <f t="shared" si="118"/>
        <v>0</v>
      </c>
      <c r="AA303">
        <f t="shared" si="119"/>
        <v>0</v>
      </c>
      <c r="AB303">
        <f t="shared" si="120"/>
        <v>0</v>
      </c>
      <c r="AC303">
        <f t="shared" si="121"/>
        <v>1</v>
      </c>
      <c r="AD303">
        <f t="shared" si="122"/>
        <v>0</v>
      </c>
      <c r="AE303">
        <f t="shared" si="123"/>
        <v>0</v>
      </c>
      <c r="AF303">
        <f t="shared" si="124"/>
        <v>0</v>
      </c>
      <c r="AG303">
        <f t="shared" si="125"/>
        <v>0</v>
      </c>
      <c r="AH303">
        <f t="shared" si="126"/>
        <v>0</v>
      </c>
      <c r="AI303">
        <f t="shared" si="127"/>
        <v>0</v>
      </c>
      <c r="AJ303">
        <f t="shared" si="128"/>
        <v>0</v>
      </c>
      <c r="AK303">
        <f t="shared" si="129"/>
        <v>0</v>
      </c>
      <c r="AL303">
        <f t="shared" si="130"/>
        <v>0</v>
      </c>
      <c r="AM303">
        <f t="shared" si="131"/>
        <v>0</v>
      </c>
      <c r="AN303">
        <f t="shared" si="132"/>
        <v>0</v>
      </c>
      <c r="AO303">
        <f t="shared" si="133"/>
        <v>0</v>
      </c>
      <c r="AP303">
        <f t="shared" si="114"/>
        <v>0</v>
      </c>
      <c r="AQ303">
        <f t="shared" si="134"/>
        <v>0</v>
      </c>
      <c r="AR303">
        <f t="shared" si="135"/>
        <v>0</v>
      </c>
      <c r="AS303">
        <f t="shared" si="136"/>
        <v>0</v>
      </c>
      <c r="AT303">
        <f t="shared" si="137"/>
        <v>0</v>
      </c>
      <c r="AU303">
        <f t="shared" si="115"/>
        <v>0</v>
      </c>
      <c r="AV303">
        <f t="shared" si="138"/>
        <v>0</v>
      </c>
      <c r="AW303">
        <f t="shared" si="139"/>
        <v>0</v>
      </c>
      <c r="AX303">
        <f t="shared" si="140"/>
        <v>0</v>
      </c>
    </row>
    <row r="304" spans="1:50" ht="47.25" hidden="1" x14ac:dyDescent="0.25">
      <c r="A304" s="115">
        <v>303</v>
      </c>
      <c r="B304" s="49" t="s">
        <v>241</v>
      </c>
      <c r="C304" s="24" t="s">
        <v>244</v>
      </c>
      <c r="D304" s="24" t="s">
        <v>245</v>
      </c>
      <c r="E304" s="9">
        <v>392404.34</v>
      </c>
      <c r="F304" s="24">
        <v>10</v>
      </c>
      <c r="G304" s="24">
        <v>0</v>
      </c>
      <c r="H304" s="24">
        <v>3</v>
      </c>
      <c r="I304" s="24">
        <v>1</v>
      </c>
      <c r="J304" s="24">
        <v>0</v>
      </c>
      <c r="K304" s="24">
        <v>1</v>
      </c>
      <c r="L304" s="24">
        <v>0</v>
      </c>
      <c r="M304" s="24">
        <v>1</v>
      </c>
      <c r="N304" s="24">
        <v>3</v>
      </c>
      <c r="O304" s="24">
        <v>5</v>
      </c>
      <c r="P304" s="24">
        <v>5</v>
      </c>
      <c r="Q304" s="24">
        <v>0</v>
      </c>
      <c r="R304" s="24">
        <v>2</v>
      </c>
      <c r="S304" s="24">
        <v>3</v>
      </c>
      <c r="T304" s="24">
        <v>0</v>
      </c>
      <c r="U304" s="24">
        <v>0</v>
      </c>
      <c r="V304" s="9">
        <v>255062.84</v>
      </c>
      <c r="W304" s="86">
        <f t="shared" si="113"/>
        <v>34</v>
      </c>
      <c r="X304">
        <f t="shared" si="116"/>
        <v>0</v>
      </c>
      <c r="Y304">
        <f t="shared" si="117"/>
        <v>0</v>
      </c>
      <c r="Z304">
        <f t="shared" si="118"/>
        <v>0</v>
      </c>
      <c r="AA304">
        <f t="shared" si="119"/>
        <v>0</v>
      </c>
      <c r="AB304">
        <f t="shared" si="120"/>
        <v>0</v>
      </c>
      <c r="AC304">
        <f t="shared" si="121"/>
        <v>0</v>
      </c>
      <c r="AD304">
        <f t="shared" si="122"/>
        <v>0</v>
      </c>
      <c r="AE304">
        <f t="shared" si="123"/>
        <v>0</v>
      </c>
      <c r="AF304">
        <f t="shared" si="124"/>
        <v>0</v>
      </c>
      <c r="AG304">
        <f t="shared" si="125"/>
        <v>0</v>
      </c>
      <c r="AH304">
        <f t="shared" si="126"/>
        <v>0</v>
      </c>
      <c r="AI304">
        <f t="shared" si="127"/>
        <v>0</v>
      </c>
      <c r="AJ304">
        <f t="shared" si="128"/>
        <v>0</v>
      </c>
      <c r="AK304">
        <f t="shared" si="129"/>
        <v>0</v>
      </c>
      <c r="AL304">
        <f t="shared" si="130"/>
        <v>1</v>
      </c>
      <c r="AM304">
        <f t="shared" si="131"/>
        <v>0</v>
      </c>
      <c r="AN304">
        <f t="shared" si="132"/>
        <v>0</v>
      </c>
      <c r="AO304">
        <f t="shared" si="133"/>
        <v>0</v>
      </c>
      <c r="AP304">
        <f t="shared" si="114"/>
        <v>0</v>
      </c>
      <c r="AQ304">
        <f t="shared" si="134"/>
        <v>0</v>
      </c>
      <c r="AR304">
        <f t="shared" si="135"/>
        <v>0</v>
      </c>
      <c r="AS304">
        <f t="shared" si="136"/>
        <v>0</v>
      </c>
      <c r="AT304">
        <f t="shared" si="137"/>
        <v>0</v>
      </c>
      <c r="AU304">
        <f t="shared" si="115"/>
        <v>0</v>
      </c>
      <c r="AV304">
        <f t="shared" si="138"/>
        <v>0</v>
      </c>
      <c r="AW304">
        <f t="shared" si="139"/>
        <v>0</v>
      </c>
      <c r="AX304">
        <f t="shared" si="140"/>
        <v>0</v>
      </c>
    </row>
    <row r="305" spans="1:50" ht="63" hidden="1" x14ac:dyDescent="0.25">
      <c r="A305" s="115">
        <v>304</v>
      </c>
      <c r="B305" s="24" t="s">
        <v>1137</v>
      </c>
      <c r="C305" s="24" t="s">
        <v>355</v>
      </c>
      <c r="D305" s="24" t="s">
        <v>1666</v>
      </c>
      <c r="E305" s="24">
        <v>180000</v>
      </c>
      <c r="F305" s="24">
        <v>0</v>
      </c>
      <c r="G305" s="24">
        <v>11</v>
      </c>
      <c r="H305" s="24">
        <v>1</v>
      </c>
      <c r="I305" s="24">
        <v>3</v>
      </c>
      <c r="J305" s="24">
        <v>0</v>
      </c>
      <c r="K305" s="24">
        <v>1</v>
      </c>
      <c r="L305" s="24">
        <v>0</v>
      </c>
      <c r="M305" s="24">
        <v>8</v>
      </c>
      <c r="N305" s="24">
        <v>2</v>
      </c>
      <c r="O305" s="24">
        <v>0</v>
      </c>
      <c r="P305" s="24">
        <v>0</v>
      </c>
      <c r="Q305" s="24">
        <v>0</v>
      </c>
      <c r="R305" s="24">
        <v>2</v>
      </c>
      <c r="S305" s="24">
        <v>3</v>
      </c>
      <c r="T305" s="24">
        <v>3</v>
      </c>
      <c r="U305" s="24">
        <v>0</v>
      </c>
      <c r="V305" s="24">
        <v>144000</v>
      </c>
      <c r="W305" s="86">
        <f t="shared" si="113"/>
        <v>34</v>
      </c>
      <c r="X305">
        <f t="shared" si="116"/>
        <v>0</v>
      </c>
      <c r="Y305">
        <f t="shared" si="117"/>
        <v>0</v>
      </c>
      <c r="Z305">
        <f t="shared" si="118"/>
        <v>0</v>
      </c>
      <c r="AA305">
        <f t="shared" si="119"/>
        <v>0</v>
      </c>
      <c r="AB305">
        <f t="shared" si="120"/>
        <v>0</v>
      </c>
      <c r="AC305">
        <f t="shared" si="121"/>
        <v>0</v>
      </c>
      <c r="AD305">
        <f t="shared" si="122"/>
        <v>0</v>
      </c>
      <c r="AE305">
        <f t="shared" si="123"/>
        <v>0</v>
      </c>
      <c r="AF305">
        <f t="shared" si="124"/>
        <v>0</v>
      </c>
      <c r="AG305">
        <f t="shared" si="125"/>
        <v>0</v>
      </c>
      <c r="AH305">
        <f t="shared" si="126"/>
        <v>0</v>
      </c>
      <c r="AI305">
        <f t="shared" si="127"/>
        <v>0</v>
      </c>
      <c r="AJ305">
        <f t="shared" si="128"/>
        <v>0</v>
      </c>
      <c r="AK305">
        <f t="shared" si="129"/>
        <v>0</v>
      </c>
      <c r="AL305">
        <f t="shared" si="130"/>
        <v>0</v>
      </c>
      <c r="AM305">
        <f t="shared" si="131"/>
        <v>0</v>
      </c>
      <c r="AN305">
        <f t="shared" si="132"/>
        <v>0</v>
      </c>
      <c r="AO305">
        <f t="shared" si="133"/>
        <v>0</v>
      </c>
      <c r="AP305">
        <f t="shared" si="114"/>
        <v>0</v>
      </c>
      <c r="AQ305">
        <f t="shared" si="134"/>
        <v>0</v>
      </c>
      <c r="AR305">
        <f t="shared" si="135"/>
        <v>0</v>
      </c>
      <c r="AS305">
        <f t="shared" si="136"/>
        <v>0</v>
      </c>
      <c r="AT305">
        <f t="shared" si="137"/>
        <v>1</v>
      </c>
      <c r="AU305">
        <f t="shared" si="115"/>
        <v>0</v>
      </c>
      <c r="AV305">
        <f t="shared" si="138"/>
        <v>0</v>
      </c>
      <c r="AW305">
        <f t="shared" si="139"/>
        <v>0</v>
      </c>
      <c r="AX305">
        <f t="shared" si="140"/>
        <v>0</v>
      </c>
    </row>
    <row r="306" spans="1:50" ht="110.25" hidden="1" x14ac:dyDescent="0.25">
      <c r="A306" s="115">
        <v>305</v>
      </c>
      <c r="B306" s="24" t="s">
        <v>1556</v>
      </c>
      <c r="C306" s="24" t="s">
        <v>1566</v>
      </c>
      <c r="D306" s="24" t="s">
        <v>1568</v>
      </c>
      <c r="E306" s="37">
        <v>1999450</v>
      </c>
      <c r="F306" s="37">
        <v>5</v>
      </c>
      <c r="G306" s="37">
        <v>3</v>
      </c>
      <c r="H306" s="37">
        <v>3</v>
      </c>
      <c r="I306" s="37">
        <v>2</v>
      </c>
      <c r="J306" s="37">
        <v>0</v>
      </c>
      <c r="K306" s="87">
        <v>5</v>
      </c>
      <c r="L306" s="37">
        <v>0</v>
      </c>
      <c r="M306" s="37">
        <v>1</v>
      </c>
      <c r="N306" s="37">
        <v>7</v>
      </c>
      <c r="O306" s="37">
        <v>0</v>
      </c>
      <c r="P306" s="37">
        <v>0</v>
      </c>
      <c r="Q306" s="37">
        <v>0</v>
      </c>
      <c r="R306" s="37">
        <v>2</v>
      </c>
      <c r="S306" s="37">
        <v>3</v>
      </c>
      <c r="T306" s="37">
        <v>3</v>
      </c>
      <c r="U306" s="37">
        <v>0</v>
      </c>
      <c r="V306" s="37">
        <v>1599560</v>
      </c>
      <c r="W306" s="86">
        <f t="shared" si="113"/>
        <v>34</v>
      </c>
      <c r="X306">
        <f t="shared" si="116"/>
        <v>0</v>
      </c>
      <c r="Y306">
        <f t="shared" si="117"/>
        <v>0</v>
      </c>
      <c r="Z306">
        <f t="shared" si="118"/>
        <v>0</v>
      </c>
      <c r="AA306">
        <f t="shared" si="119"/>
        <v>0</v>
      </c>
      <c r="AB306">
        <f t="shared" si="120"/>
        <v>0</v>
      </c>
      <c r="AC306">
        <f t="shared" si="121"/>
        <v>0</v>
      </c>
      <c r="AD306">
        <f t="shared" si="122"/>
        <v>0</v>
      </c>
      <c r="AE306">
        <f t="shared" si="123"/>
        <v>0</v>
      </c>
      <c r="AF306">
        <f t="shared" si="124"/>
        <v>0</v>
      </c>
      <c r="AG306">
        <f t="shared" si="125"/>
        <v>0</v>
      </c>
      <c r="AH306">
        <f t="shared" si="126"/>
        <v>0</v>
      </c>
      <c r="AI306">
        <f t="shared" si="127"/>
        <v>0</v>
      </c>
      <c r="AJ306">
        <f t="shared" si="128"/>
        <v>0</v>
      </c>
      <c r="AK306">
        <f t="shared" si="129"/>
        <v>0</v>
      </c>
      <c r="AL306">
        <f t="shared" si="130"/>
        <v>1</v>
      </c>
      <c r="AM306">
        <f t="shared" si="131"/>
        <v>0</v>
      </c>
      <c r="AN306">
        <f t="shared" si="132"/>
        <v>0</v>
      </c>
      <c r="AO306">
        <f t="shared" si="133"/>
        <v>0</v>
      </c>
      <c r="AP306">
        <f t="shared" si="114"/>
        <v>0</v>
      </c>
      <c r="AQ306">
        <f t="shared" si="134"/>
        <v>0</v>
      </c>
      <c r="AR306">
        <f t="shared" si="135"/>
        <v>0</v>
      </c>
      <c r="AS306">
        <f t="shared" si="136"/>
        <v>0</v>
      </c>
      <c r="AT306">
        <f t="shared" si="137"/>
        <v>0</v>
      </c>
      <c r="AU306">
        <f t="shared" si="115"/>
        <v>0</v>
      </c>
      <c r="AV306">
        <f t="shared" si="138"/>
        <v>0</v>
      </c>
      <c r="AW306">
        <f t="shared" si="139"/>
        <v>0</v>
      </c>
      <c r="AX306">
        <f t="shared" si="140"/>
        <v>0</v>
      </c>
    </row>
    <row r="307" spans="1:50" ht="63" hidden="1" x14ac:dyDescent="0.25">
      <c r="A307" s="115">
        <v>306</v>
      </c>
      <c r="B307" s="24" t="s">
        <v>1056</v>
      </c>
      <c r="C307" s="24" t="s">
        <v>1397</v>
      </c>
      <c r="D307" s="24" t="s">
        <v>1402</v>
      </c>
      <c r="E307" s="9">
        <v>500010.23</v>
      </c>
      <c r="F307" s="24">
        <v>2</v>
      </c>
      <c r="G307" s="24">
        <v>10</v>
      </c>
      <c r="H307" s="24">
        <v>1</v>
      </c>
      <c r="I307" s="24">
        <v>4</v>
      </c>
      <c r="J307" s="24">
        <v>0</v>
      </c>
      <c r="K307" s="24">
        <v>0</v>
      </c>
      <c r="L307" s="24">
        <v>1</v>
      </c>
      <c r="M307" s="24">
        <v>7</v>
      </c>
      <c r="N307" s="24">
        <v>0</v>
      </c>
      <c r="O307" s="24">
        <v>0</v>
      </c>
      <c r="P307" s="24">
        <v>0</v>
      </c>
      <c r="Q307" s="24">
        <v>0</v>
      </c>
      <c r="R307" s="24">
        <v>2</v>
      </c>
      <c r="S307" s="24">
        <v>3</v>
      </c>
      <c r="T307" s="24">
        <v>3</v>
      </c>
      <c r="U307" s="24">
        <v>0</v>
      </c>
      <c r="V307" s="9">
        <v>395008.08</v>
      </c>
      <c r="W307" s="86">
        <f t="shared" si="113"/>
        <v>33</v>
      </c>
      <c r="X307">
        <f t="shared" si="116"/>
        <v>0</v>
      </c>
      <c r="Y307">
        <f t="shared" si="117"/>
        <v>0</v>
      </c>
      <c r="Z307">
        <f t="shared" si="118"/>
        <v>0</v>
      </c>
      <c r="AA307">
        <f t="shared" si="119"/>
        <v>0</v>
      </c>
      <c r="AB307">
        <f t="shared" si="120"/>
        <v>0</v>
      </c>
      <c r="AC307">
        <f t="shared" si="121"/>
        <v>0</v>
      </c>
      <c r="AD307">
        <f t="shared" si="122"/>
        <v>0</v>
      </c>
      <c r="AE307">
        <f t="shared" si="123"/>
        <v>0</v>
      </c>
      <c r="AF307">
        <f t="shared" si="124"/>
        <v>0</v>
      </c>
      <c r="AG307">
        <f t="shared" si="125"/>
        <v>0</v>
      </c>
      <c r="AH307">
        <f t="shared" si="126"/>
        <v>1</v>
      </c>
      <c r="AI307">
        <f t="shared" si="127"/>
        <v>0</v>
      </c>
      <c r="AJ307">
        <f t="shared" si="128"/>
        <v>0</v>
      </c>
      <c r="AK307">
        <f t="shared" si="129"/>
        <v>0</v>
      </c>
      <c r="AL307">
        <f t="shared" si="130"/>
        <v>0</v>
      </c>
      <c r="AM307">
        <f t="shared" si="131"/>
        <v>0</v>
      </c>
      <c r="AN307">
        <f t="shared" si="132"/>
        <v>0</v>
      </c>
      <c r="AO307">
        <f t="shared" si="133"/>
        <v>0</v>
      </c>
      <c r="AP307">
        <f t="shared" si="114"/>
        <v>0</v>
      </c>
      <c r="AQ307">
        <f t="shared" si="134"/>
        <v>0</v>
      </c>
      <c r="AR307">
        <f t="shared" si="135"/>
        <v>0</v>
      </c>
      <c r="AS307">
        <f t="shared" si="136"/>
        <v>0</v>
      </c>
      <c r="AT307">
        <f t="shared" si="137"/>
        <v>0</v>
      </c>
      <c r="AU307">
        <f t="shared" si="115"/>
        <v>0</v>
      </c>
      <c r="AV307">
        <f t="shared" si="138"/>
        <v>0</v>
      </c>
      <c r="AW307">
        <f t="shared" si="139"/>
        <v>0</v>
      </c>
      <c r="AX307">
        <f t="shared" si="140"/>
        <v>0</v>
      </c>
    </row>
    <row r="308" spans="1:50" ht="141.75" hidden="1" x14ac:dyDescent="0.25">
      <c r="A308" s="115">
        <v>307</v>
      </c>
      <c r="B308" s="48" t="s">
        <v>292</v>
      </c>
      <c r="C308" s="48" t="s">
        <v>908</v>
      </c>
      <c r="D308" s="48" t="s">
        <v>909</v>
      </c>
      <c r="E308" s="47">
        <v>100000</v>
      </c>
      <c r="F308" s="37">
        <v>0</v>
      </c>
      <c r="G308" s="85">
        <v>0</v>
      </c>
      <c r="H308" s="85">
        <v>3</v>
      </c>
      <c r="I308" s="85">
        <v>1</v>
      </c>
      <c r="J308" s="85">
        <v>0</v>
      </c>
      <c r="K308" s="85">
        <v>5</v>
      </c>
      <c r="L308" s="85">
        <v>0</v>
      </c>
      <c r="M308" s="85">
        <v>1</v>
      </c>
      <c r="N308" s="85">
        <v>10</v>
      </c>
      <c r="O308" s="37">
        <v>5</v>
      </c>
      <c r="P308" s="37">
        <v>0</v>
      </c>
      <c r="Q308" s="85">
        <v>0</v>
      </c>
      <c r="R308" s="85">
        <v>2</v>
      </c>
      <c r="S308" s="85">
        <v>3</v>
      </c>
      <c r="T308" s="85">
        <v>3</v>
      </c>
      <c r="U308" s="85">
        <v>0</v>
      </c>
      <c r="V308" s="47">
        <v>75000</v>
      </c>
      <c r="W308" s="86">
        <f t="shared" si="113"/>
        <v>33</v>
      </c>
      <c r="X308">
        <f t="shared" si="116"/>
        <v>0</v>
      </c>
      <c r="Y308">
        <f t="shared" si="117"/>
        <v>0</v>
      </c>
      <c r="Z308">
        <f t="shared" si="118"/>
        <v>0</v>
      </c>
      <c r="AA308">
        <f t="shared" si="119"/>
        <v>0</v>
      </c>
      <c r="AB308">
        <f t="shared" si="120"/>
        <v>0</v>
      </c>
      <c r="AC308">
        <f t="shared" si="121"/>
        <v>0</v>
      </c>
      <c r="AD308">
        <f t="shared" si="122"/>
        <v>0</v>
      </c>
      <c r="AE308">
        <f t="shared" si="123"/>
        <v>0</v>
      </c>
      <c r="AF308">
        <f t="shared" si="124"/>
        <v>0</v>
      </c>
      <c r="AG308">
        <f t="shared" si="125"/>
        <v>0</v>
      </c>
      <c r="AH308">
        <f t="shared" si="126"/>
        <v>0</v>
      </c>
      <c r="AI308">
        <f t="shared" si="127"/>
        <v>0</v>
      </c>
      <c r="AJ308">
        <f t="shared" si="128"/>
        <v>0</v>
      </c>
      <c r="AK308">
        <f t="shared" si="129"/>
        <v>0</v>
      </c>
      <c r="AL308">
        <f t="shared" si="130"/>
        <v>0</v>
      </c>
      <c r="AM308">
        <f t="shared" si="131"/>
        <v>0</v>
      </c>
      <c r="AN308">
        <f t="shared" si="132"/>
        <v>0</v>
      </c>
      <c r="AO308">
        <f t="shared" si="133"/>
        <v>0</v>
      </c>
      <c r="AP308">
        <f t="shared" si="114"/>
        <v>0</v>
      </c>
      <c r="AQ308">
        <f t="shared" si="134"/>
        <v>0</v>
      </c>
      <c r="AR308">
        <f t="shared" si="135"/>
        <v>0</v>
      </c>
      <c r="AS308">
        <f t="shared" si="136"/>
        <v>0</v>
      </c>
      <c r="AT308">
        <f t="shared" si="137"/>
        <v>0</v>
      </c>
      <c r="AU308">
        <f t="shared" si="115"/>
        <v>0</v>
      </c>
      <c r="AV308">
        <f t="shared" si="138"/>
        <v>0</v>
      </c>
      <c r="AW308">
        <f t="shared" si="139"/>
        <v>1</v>
      </c>
      <c r="AX308">
        <f t="shared" si="140"/>
        <v>0</v>
      </c>
    </row>
    <row r="309" spans="1:50" ht="63" hidden="1" x14ac:dyDescent="0.25">
      <c r="A309" s="115">
        <v>308</v>
      </c>
      <c r="B309" s="24" t="s">
        <v>228</v>
      </c>
      <c r="C309" s="24" t="s">
        <v>285</v>
      </c>
      <c r="D309" s="24" t="s">
        <v>286</v>
      </c>
      <c r="E309" s="47">
        <v>622000</v>
      </c>
      <c r="F309" s="37">
        <v>0</v>
      </c>
      <c r="G309" s="37">
        <v>3</v>
      </c>
      <c r="H309" s="37">
        <v>3</v>
      </c>
      <c r="I309" s="37">
        <v>1</v>
      </c>
      <c r="J309" s="37">
        <v>0</v>
      </c>
      <c r="K309" s="37">
        <v>3</v>
      </c>
      <c r="L309" s="37">
        <v>0</v>
      </c>
      <c r="M309" s="37">
        <v>1</v>
      </c>
      <c r="N309" s="37">
        <v>6</v>
      </c>
      <c r="O309" s="37">
        <v>5</v>
      </c>
      <c r="P309" s="37">
        <v>5</v>
      </c>
      <c r="Q309" s="37">
        <v>0</v>
      </c>
      <c r="R309" s="37">
        <v>2</v>
      </c>
      <c r="S309" s="37">
        <v>3</v>
      </c>
      <c r="T309" s="37">
        <v>1</v>
      </c>
      <c r="U309" s="37">
        <v>0</v>
      </c>
      <c r="V309" s="47">
        <v>435400</v>
      </c>
      <c r="W309" s="86">
        <f t="shared" si="113"/>
        <v>33</v>
      </c>
      <c r="X309">
        <f t="shared" si="116"/>
        <v>0</v>
      </c>
      <c r="Y309">
        <f t="shared" si="117"/>
        <v>0</v>
      </c>
      <c r="Z309">
        <f t="shared" si="118"/>
        <v>0</v>
      </c>
      <c r="AA309">
        <f t="shared" si="119"/>
        <v>1</v>
      </c>
      <c r="AB309">
        <f t="shared" si="120"/>
        <v>0</v>
      </c>
      <c r="AC309">
        <f t="shared" si="121"/>
        <v>0</v>
      </c>
      <c r="AD309">
        <f t="shared" si="122"/>
        <v>0</v>
      </c>
      <c r="AE309">
        <f t="shared" si="123"/>
        <v>0</v>
      </c>
      <c r="AF309">
        <f t="shared" si="124"/>
        <v>0</v>
      </c>
      <c r="AG309">
        <f t="shared" si="125"/>
        <v>0</v>
      </c>
      <c r="AH309">
        <f t="shared" si="126"/>
        <v>0</v>
      </c>
      <c r="AI309">
        <f t="shared" si="127"/>
        <v>0</v>
      </c>
      <c r="AJ309">
        <f t="shared" si="128"/>
        <v>0</v>
      </c>
      <c r="AK309">
        <f t="shared" si="129"/>
        <v>0</v>
      </c>
      <c r="AL309">
        <f t="shared" si="130"/>
        <v>0</v>
      </c>
      <c r="AM309">
        <f t="shared" si="131"/>
        <v>0</v>
      </c>
      <c r="AN309">
        <f t="shared" si="132"/>
        <v>0</v>
      </c>
      <c r="AO309">
        <f t="shared" si="133"/>
        <v>0</v>
      </c>
      <c r="AP309">
        <f t="shared" si="114"/>
        <v>0</v>
      </c>
      <c r="AQ309">
        <f t="shared" si="134"/>
        <v>0</v>
      </c>
      <c r="AR309">
        <f t="shared" si="135"/>
        <v>0</v>
      </c>
      <c r="AS309">
        <f t="shared" si="136"/>
        <v>0</v>
      </c>
      <c r="AT309">
        <f t="shared" si="137"/>
        <v>0</v>
      </c>
      <c r="AU309">
        <f t="shared" si="115"/>
        <v>0</v>
      </c>
      <c r="AV309">
        <f t="shared" si="138"/>
        <v>0</v>
      </c>
      <c r="AW309">
        <f t="shared" si="139"/>
        <v>0</v>
      </c>
      <c r="AX309">
        <f t="shared" si="140"/>
        <v>0</v>
      </c>
    </row>
    <row r="310" spans="1:50" ht="63" hidden="1" x14ac:dyDescent="0.25">
      <c r="A310" s="115">
        <v>309</v>
      </c>
      <c r="B310" s="24" t="s">
        <v>323</v>
      </c>
      <c r="C310" s="24" t="s">
        <v>249</v>
      </c>
      <c r="D310" s="24" t="s">
        <v>337</v>
      </c>
      <c r="E310" s="47">
        <v>242400</v>
      </c>
      <c r="F310" s="37">
        <v>2</v>
      </c>
      <c r="G310" s="37">
        <v>4</v>
      </c>
      <c r="H310" s="37">
        <v>5</v>
      </c>
      <c r="I310" s="37">
        <v>1</v>
      </c>
      <c r="J310" s="37">
        <v>0</v>
      </c>
      <c r="K310" s="37">
        <v>1</v>
      </c>
      <c r="L310" s="37">
        <v>0</v>
      </c>
      <c r="M310" s="37">
        <v>1</v>
      </c>
      <c r="N310" s="37">
        <v>10</v>
      </c>
      <c r="O310" s="37">
        <v>0</v>
      </c>
      <c r="P310" s="37">
        <v>0</v>
      </c>
      <c r="Q310" s="37">
        <v>2</v>
      </c>
      <c r="R310" s="37">
        <v>2</v>
      </c>
      <c r="S310" s="37">
        <v>3</v>
      </c>
      <c r="T310" s="37">
        <v>2</v>
      </c>
      <c r="U310" s="37">
        <v>0</v>
      </c>
      <c r="V310" s="47">
        <v>19200</v>
      </c>
      <c r="W310" s="86">
        <f t="shared" ref="W310:W373" si="141">SUM(F310:U310)</f>
        <v>33</v>
      </c>
      <c r="X310">
        <f t="shared" si="116"/>
        <v>0</v>
      </c>
      <c r="Y310">
        <f t="shared" si="117"/>
        <v>0</v>
      </c>
      <c r="Z310">
        <f t="shared" si="118"/>
        <v>0</v>
      </c>
      <c r="AA310">
        <f t="shared" si="119"/>
        <v>1</v>
      </c>
      <c r="AB310">
        <f t="shared" si="120"/>
        <v>0</v>
      </c>
      <c r="AC310">
        <f t="shared" si="121"/>
        <v>0</v>
      </c>
      <c r="AD310">
        <f t="shared" si="122"/>
        <v>0</v>
      </c>
      <c r="AE310">
        <f t="shared" si="123"/>
        <v>0</v>
      </c>
      <c r="AF310">
        <f t="shared" si="124"/>
        <v>0</v>
      </c>
      <c r="AG310">
        <f t="shared" si="125"/>
        <v>0</v>
      </c>
      <c r="AH310">
        <f t="shared" si="126"/>
        <v>0</v>
      </c>
      <c r="AI310">
        <f t="shared" si="127"/>
        <v>0</v>
      </c>
      <c r="AJ310">
        <f t="shared" si="128"/>
        <v>0</v>
      </c>
      <c r="AK310">
        <f t="shared" si="129"/>
        <v>0</v>
      </c>
      <c r="AL310">
        <f t="shared" si="130"/>
        <v>0</v>
      </c>
      <c r="AM310">
        <f t="shared" si="131"/>
        <v>0</v>
      </c>
      <c r="AN310">
        <f t="shared" si="132"/>
        <v>0</v>
      </c>
      <c r="AO310">
        <f t="shared" si="133"/>
        <v>0</v>
      </c>
      <c r="AP310">
        <f t="shared" si="114"/>
        <v>0</v>
      </c>
      <c r="AQ310">
        <f t="shared" si="134"/>
        <v>0</v>
      </c>
      <c r="AR310">
        <f t="shared" si="135"/>
        <v>0</v>
      </c>
      <c r="AS310">
        <f t="shared" si="136"/>
        <v>0</v>
      </c>
      <c r="AT310">
        <f t="shared" si="137"/>
        <v>0</v>
      </c>
      <c r="AU310">
        <f t="shared" si="115"/>
        <v>0</v>
      </c>
      <c r="AV310">
        <f t="shared" si="138"/>
        <v>0</v>
      </c>
      <c r="AW310">
        <f t="shared" si="139"/>
        <v>0</v>
      </c>
      <c r="AX310">
        <f t="shared" si="140"/>
        <v>0</v>
      </c>
    </row>
    <row r="311" spans="1:50" ht="94.5" hidden="1" x14ac:dyDescent="0.25">
      <c r="A311" s="115">
        <v>310</v>
      </c>
      <c r="B311" s="24" t="s">
        <v>379</v>
      </c>
      <c r="C311" s="24" t="s">
        <v>395</v>
      </c>
      <c r="D311" s="24" t="s">
        <v>396</v>
      </c>
      <c r="E311" s="9">
        <v>2990497</v>
      </c>
      <c r="F311" s="24">
        <v>4</v>
      </c>
      <c r="G311" s="24">
        <v>0</v>
      </c>
      <c r="H311" s="24">
        <v>3</v>
      </c>
      <c r="I311" s="24">
        <v>5</v>
      </c>
      <c r="J311" s="24">
        <v>0</v>
      </c>
      <c r="K311" s="24">
        <v>2</v>
      </c>
      <c r="L311" s="24">
        <v>0</v>
      </c>
      <c r="M311" s="24">
        <v>10</v>
      </c>
      <c r="N311" s="24">
        <v>1</v>
      </c>
      <c r="O311" s="24">
        <v>0</v>
      </c>
      <c r="P311" s="24">
        <v>0</v>
      </c>
      <c r="Q311" s="24">
        <v>0</v>
      </c>
      <c r="R311" s="24">
        <v>2</v>
      </c>
      <c r="S311" s="24">
        <v>3</v>
      </c>
      <c r="T311" s="24">
        <v>3</v>
      </c>
      <c r="U311" s="24">
        <v>0</v>
      </c>
      <c r="V311" s="9">
        <v>2063443.1</v>
      </c>
      <c r="W311" s="86">
        <f t="shared" si="141"/>
        <v>33</v>
      </c>
      <c r="X311">
        <f t="shared" si="116"/>
        <v>0</v>
      </c>
      <c r="Y311">
        <f t="shared" si="117"/>
        <v>0</v>
      </c>
      <c r="Z311">
        <f t="shared" si="118"/>
        <v>0</v>
      </c>
      <c r="AA311">
        <f t="shared" si="119"/>
        <v>0</v>
      </c>
      <c r="AB311">
        <f t="shared" si="120"/>
        <v>0</v>
      </c>
      <c r="AC311">
        <f t="shared" si="121"/>
        <v>0</v>
      </c>
      <c r="AD311">
        <f t="shared" si="122"/>
        <v>0</v>
      </c>
      <c r="AE311">
        <f t="shared" si="123"/>
        <v>0</v>
      </c>
      <c r="AF311">
        <f t="shared" si="124"/>
        <v>0</v>
      </c>
      <c r="AG311">
        <f t="shared" si="125"/>
        <v>0</v>
      </c>
      <c r="AH311">
        <f t="shared" si="126"/>
        <v>0</v>
      </c>
      <c r="AI311">
        <f t="shared" si="127"/>
        <v>0</v>
      </c>
      <c r="AJ311">
        <f t="shared" si="128"/>
        <v>0</v>
      </c>
      <c r="AK311">
        <f t="shared" si="129"/>
        <v>0</v>
      </c>
      <c r="AL311">
        <f t="shared" si="130"/>
        <v>0</v>
      </c>
      <c r="AM311">
        <f t="shared" si="131"/>
        <v>0</v>
      </c>
      <c r="AN311">
        <f t="shared" si="132"/>
        <v>0</v>
      </c>
      <c r="AO311">
        <f t="shared" si="133"/>
        <v>0</v>
      </c>
      <c r="AP311">
        <f t="shared" si="114"/>
        <v>0</v>
      </c>
      <c r="AQ311">
        <f t="shared" si="134"/>
        <v>0</v>
      </c>
      <c r="AR311">
        <f t="shared" si="135"/>
        <v>0</v>
      </c>
      <c r="AS311">
        <f t="shared" si="136"/>
        <v>0</v>
      </c>
      <c r="AT311">
        <f t="shared" si="137"/>
        <v>1</v>
      </c>
      <c r="AU311">
        <f t="shared" si="115"/>
        <v>0</v>
      </c>
      <c r="AV311">
        <f t="shared" si="138"/>
        <v>0</v>
      </c>
      <c r="AW311">
        <f t="shared" si="139"/>
        <v>0</v>
      </c>
      <c r="AX311">
        <f t="shared" si="140"/>
        <v>0</v>
      </c>
    </row>
    <row r="312" spans="1:50" ht="63" hidden="1" x14ac:dyDescent="0.25">
      <c r="A312" s="115">
        <v>311</v>
      </c>
      <c r="B312" s="24" t="s">
        <v>1036</v>
      </c>
      <c r="C312" s="24" t="s">
        <v>471</v>
      </c>
      <c r="D312" s="24" t="s">
        <v>1037</v>
      </c>
      <c r="E312" s="47">
        <v>1650867.99</v>
      </c>
      <c r="F312" s="37">
        <v>2</v>
      </c>
      <c r="G312" s="37">
        <v>3</v>
      </c>
      <c r="H312" s="37">
        <v>3</v>
      </c>
      <c r="I312" s="37">
        <v>1</v>
      </c>
      <c r="J312" s="37">
        <v>0</v>
      </c>
      <c r="K312" s="37">
        <v>5</v>
      </c>
      <c r="L312" s="37">
        <v>0</v>
      </c>
      <c r="M312" s="37">
        <v>1</v>
      </c>
      <c r="N312" s="37">
        <v>10</v>
      </c>
      <c r="O312" s="37">
        <v>0</v>
      </c>
      <c r="P312" s="37">
        <v>0</v>
      </c>
      <c r="Q312" s="37">
        <v>0</v>
      </c>
      <c r="R312" s="37">
        <v>2</v>
      </c>
      <c r="S312" s="37">
        <v>3</v>
      </c>
      <c r="T312" s="37">
        <v>3</v>
      </c>
      <c r="U312" s="37">
        <v>0</v>
      </c>
      <c r="V312" s="47">
        <v>1302867.99</v>
      </c>
      <c r="W312" s="86">
        <f t="shared" si="141"/>
        <v>33</v>
      </c>
      <c r="X312">
        <f t="shared" si="116"/>
        <v>0</v>
      </c>
      <c r="Y312">
        <f t="shared" si="117"/>
        <v>0</v>
      </c>
      <c r="Z312">
        <f t="shared" si="118"/>
        <v>0</v>
      </c>
      <c r="AA312">
        <f t="shared" si="119"/>
        <v>0</v>
      </c>
      <c r="AB312">
        <f t="shared" si="120"/>
        <v>0</v>
      </c>
      <c r="AC312">
        <f t="shared" si="121"/>
        <v>0</v>
      </c>
      <c r="AD312">
        <f t="shared" si="122"/>
        <v>0</v>
      </c>
      <c r="AE312">
        <f t="shared" si="123"/>
        <v>0</v>
      </c>
      <c r="AF312">
        <f t="shared" si="124"/>
        <v>0</v>
      </c>
      <c r="AG312">
        <f t="shared" si="125"/>
        <v>0</v>
      </c>
      <c r="AH312">
        <f t="shared" si="126"/>
        <v>0</v>
      </c>
      <c r="AI312">
        <f t="shared" si="127"/>
        <v>0</v>
      </c>
      <c r="AJ312">
        <f t="shared" si="128"/>
        <v>0</v>
      </c>
      <c r="AK312">
        <f t="shared" si="129"/>
        <v>0</v>
      </c>
      <c r="AL312">
        <f t="shared" si="130"/>
        <v>0</v>
      </c>
      <c r="AM312">
        <f t="shared" si="131"/>
        <v>0</v>
      </c>
      <c r="AN312">
        <f t="shared" si="132"/>
        <v>0</v>
      </c>
      <c r="AO312">
        <f t="shared" si="133"/>
        <v>0</v>
      </c>
      <c r="AP312">
        <f t="shared" si="114"/>
        <v>0</v>
      </c>
      <c r="AQ312">
        <f t="shared" si="134"/>
        <v>0</v>
      </c>
      <c r="AR312">
        <f t="shared" si="135"/>
        <v>0</v>
      </c>
      <c r="AS312">
        <f t="shared" si="136"/>
        <v>0</v>
      </c>
      <c r="AT312">
        <f t="shared" si="137"/>
        <v>0</v>
      </c>
      <c r="AU312">
        <f t="shared" si="115"/>
        <v>0</v>
      </c>
      <c r="AV312">
        <f t="shared" si="138"/>
        <v>0</v>
      </c>
      <c r="AW312">
        <f t="shared" si="139"/>
        <v>1</v>
      </c>
      <c r="AX312">
        <f t="shared" si="140"/>
        <v>0</v>
      </c>
    </row>
    <row r="313" spans="1:50" ht="47.25" hidden="1" x14ac:dyDescent="0.25">
      <c r="A313" s="115">
        <v>312</v>
      </c>
      <c r="B313" s="49" t="s">
        <v>880</v>
      </c>
      <c r="C313" s="49" t="s">
        <v>471</v>
      </c>
      <c r="D313" s="49" t="s">
        <v>1074</v>
      </c>
      <c r="E313" s="47">
        <v>1507500</v>
      </c>
      <c r="F313" s="37">
        <v>4</v>
      </c>
      <c r="G313" s="37">
        <v>3</v>
      </c>
      <c r="H313" s="37">
        <v>3</v>
      </c>
      <c r="I313" s="37">
        <v>1</v>
      </c>
      <c r="J313" s="37">
        <v>0</v>
      </c>
      <c r="K313" s="37">
        <v>5</v>
      </c>
      <c r="L313" s="37">
        <v>0</v>
      </c>
      <c r="M313" s="37">
        <v>1</v>
      </c>
      <c r="N313" s="37">
        <v>2</v>
      </c>
      <c r="O313" s="37">
        <v>3</v>
      </c>
      <c r="P313" s="37">
        <v>3</v>
      </c>
      <c r="Q313" s="37">
        <v>0</v>
      </c>
      <c r="R313" s="37">
        <v>2</v>
      </c>
      <c r="S313" s="37">
        <v>3</v>
      </c>
      <c r="T313" s="37">
        <v>3</v>
      </c>
      <c r="U313" s="37">
        <v>0</v>
      </c>
      <c r="V313" s="47">
        <v>1080000</v>
      </c>
      <c r="W313" s="86">
        <f t="shared" si="141"/>
        <v>33</v>
      </c>
      <c r="X313">
        <f t="shared" si="116"/>
        <v>0</v>
      </c>
      <c r="Y313">
        <f t="shared" si="117"/>
        <v>0</v>
      </c>
      <c r="Z313">
        <f t="shared" si="118"/>
        <v>1</v>
      </c>
      <c r="AA313">
        <f t="shared" si="119"/>
        <v>0</v>
      </c>
      <c r="AB313">
        <f t="shared" si="120"/>
        <v>0</v>
      </c>
      <c r="AC313">
        <f t="shared" si="121"/>
        <v>0</v>
      </c>
      <c r="AD313">
        <f t="shared" si="122"/>
        <v>0</v>
      </c>
      <c r="AE313">
        <f t="shared" si="123"/>
        <v>0</v>
      </c>
      <c r="AF313">
        <f t="shared" si="124"/>
        <v>0</v>
      </c>
      <c r="AG313">
        <f t="shared" si="125"/>
        <v>0</v>
      </c>
      <c r="AH313">
        <f t="shared" si="126"/>
        <v>0</v>
      </c>
      <c r="AI313">
        <f t="shared" si="127"/>
        <v>0</v>
      </c>
      <c r="AJ313">
        <f t="shared" si="128"/>
        <v>0</v>
      </c>
      <c r="AK313">
        <f t="shared" si="129"/>
        <v>0</v>
      </c>
      <c r="AL313">
        <f t="shared" si="130"/>
        <v>0</v>
      </c>
      <c r="AM313">
        <f t="shared" si="131"/>
        <v>0</v>
      </c>
      <c r="AN313">
        <f t="shared" si="132"/>
        <v>0</v>
      </c>
      <c r="AO313">
        <f t="shared" si="133"/>
        <v>0</v>
      </c>
      <c r="AP313">
        <f t="shared" si="114"/>
        <v>0</v>
      </c>
      <c r="AQ313">
        <f t="shared" si="134"/>
        <v>0</v>
      </c>
      <c r="AR313">
        <f t="shared" si="135"/>
        <v>0</v>
      </c>
      <c r="AS313">
        <f t="shared" si="136"/>
        <v>0</v>
      </c>
      <c r="AT313">
        <f t="shared" si="137"/>
        <v>0</v>
      </c>
      <c r="AU313">
        <f t="shared" si="115"/>
        <v>0</v>
      </c>
      <c r="AV313">
        <f t="shared" si="138"/>
        <v>0</v>
      </c>
      <c r="AW313">
        <f t="shared" si="139"/>
        <v>0</v>
      </c>
      <c r="AX313">
        <f t="shared" si="140"/>
        <v>0</v>
      </c>
    </row>
    <row r="314" spans="1:50" ht="94.5" hidden="1" x14ac:dyDescent="0.25">
      <c r="A314" s="115">
        <v>313</v>
      </c>
      <c r="B314" s="7" t="s">
        <v>161</v>
      </c>
      <c r="C314" s="7" t="s">
        <v>158</v>
      </c>
      <c r="D314" s="7" t="s">
        <v>167</v>
      </c>
      <c r="E314" s="47">
        <v>1236000</v>
      </c>
      <c r="F314" s="37">
        <v>10</v>
      </c>
      <c r="G314" s="85">
        <v>0</v>
      </c>
      <c r="H314" s="85">
        <v>5</v>
      </c>
      <c r="I314" s="85">
        <v>2</v>
      </c>
      <c r="J314" s="85">
        <v>0</v>
      </c>
      <c r="K314" s="85">
        <v>5</v>
      </c>
      <c r="L314" s="85">
        <v>0</v>
      </c>
      <c r="M314" s="85">
        <v>1</v>
      </c>
      <c r="N314" s="85">
        <v>2</v>
      </c>
      <c r="O314" s="37">
        <v>0</v>
      </c>
      <c r="P314" s="37">
        <v>3</v>
      </c>
      <c r="Q314" s="85">
        <v>0</v>
      </c>
      <c r="R314" s="85">
        <v>2</v>
      </c>
      <c r="S314" s="85">
        <v>3</v>
      </c>
      <c r="T314" s="85">
        <v>0</v>
      </c>
      <c r="U314" s="85">
        <v>0</v>
      </c>
      <c r="V314" s="47">
        <v>844201</v>
      </c>
      <c r="W314" s="86">
        <f t="shared" si="141"/>
        <v>33</v>
      </c>
      <c r="X314">
        <f t="shared" si="116"/>
        <v>0</v>
      </c>
      <c r="Y314">
        <f t="shared" si="117"/>
        <v>0</v>
      </c>
      <c r="Z314">
        <f t="shared" si="118"/>
        <v>0</v>
      </c>
      <c r="AA314">
        <f t="shared" si="119"/>
        <v>0</v>
      </c>
      <c r="AB314">
        <f t="shared" si="120"/>
        <v>0</v>
      </c>
      <c r="AC314">
        <f t="shared" si="121"/>
        <v>0</v>
      </c>
      <c r="AD314">
        <f t="shared" si="122"/>
        <v>0</v>
      </c>
      <c r="AE314">
        <f t="shared" si="123"/>
        <v>0</v>
      </c>
      <c r="AF314">
        <f t="shared" si="124"/>
        <v>0</v>
      </c>
      <c r="AG314">
        <f t="shared" si="125"/>
        <v>1</v>
      </c>
      <c r="AH314">
        <f t="shared" si="126"/>
        <v>0</v>
      </c>
      <c r="AI314">
        <f t="shared" si="127"/>
        <v>0</v>
      </c>
      <c r="AJ314">
        <f t="shared" si="128"/>
        <v>0</v>
      </c>
      <c r="AK314">
        <f t="shared" si="129"/>
        <v>0</v>
      </c>
      <c r="AL314">
        <f t="shared" si="130"/>
        <v>0</v>
      </c>
      <c r="AM314">
        <f t="shared" si="131"/>
        <v>0</v>
      </c>
      <c r="AN314">
        <f t="shared" si="132"/>
        <v>0</v>
      </c>
      <c r="AO314">
        <f t="shared" si="133"/>
        <v>0</v>
      </c>
      <c r="AP314">
        <f t="shared" si="114"/>
        <v>0</v>
      </c>
      <c r="AQ314">
        <f t="shared" si="134"/>
        <v>0</v>
      </c>
      <c r="AR314">
        <f t="shared" si="135"/>
        <v>0</v>
      </c>
      <c r="AS314">
        <f t="shared" si="136"/>
        <v>0</v>
      </c>
      <c r="AT314">
        <f t="shared" si="137"/>
        <v>0</v>
      </c>
      <c r="AU314">
        <f t="shared" si="115"/>
        <v>0</v>
      </c>
      <c r="AV314">
        <f t="shared" si="138"/>
        <v>0</v>
      </c>
      <c r="AW314">
        <f t="shared" si="139"/>
        <v>0</v>
      </c>
      <c r="AX314">
        <f t="shared" si="140"/>
        <v>0</v>
      </c>
    </row>
    <row r="315" spans="1:50" ht="47.25" hidden="1" x14ac:dyDescent="0.25">
      <c r="A315" s="115">
        <v>314</v>
      </c>
      <c r="B315" s="24" t="s">
        <v>265</v>
      </c>
      <c r="C315" s="24" t="s">
        <v>266</v>
      </c>
      <c r="D315" s="24" t="s">
        <v>267</v>
      </c>
      <c r="E315" s="9">
        <v>2010000</v>
      </c>
      <c r="F315" s="24">
        <v>10</v>
      </c>
      <c r="G315" s="24">
        <v>3</v>
      </c>
      <c r="H315" s="24">
        <v>3</v>
      </c>
      <c r="I315" s="24">
        <v>1</v>
      </c>
      <c r="J315" s="24">
        <v>0</v>
      </c>
      <c r="K315" s="24">
        <v>1</v>
      </c>
      <c r="L315" s="24">
        <v>0</v>
      </c>
      <c r="M315" s="24">
        <v>1</v>
      </c>
      <c r="N315" s="24">
        <v>5</v>
      </c>
      <c r="O315" s="24">
        <v>1</v>
      </c>
      <c r="P315" s="24">
        <v>1</v>
      </c>
      <c r="Q315" s="24">
        <v>0</v>
      </c>
      <c r="R315" s="24">
        <v>1</v>
      </c>
      <c r="S315" s="24">
        <v>3</v>
      </c>
      <c r="T315" s="24">
        <v>3</v>
      </c>
      <c r="U315" s="24">
        <v>0</v>
      </c>
      <c r="V315" s="9">
        <v>1558400</v>
      </c>
      <c r="W315" s="86">
        <f t="shared" si="141"/>
        <v>33</v>
      </c>
      <c r="X315">
        <f t="shared" si="116"/>
        <v>0</v>
      </c>
      <c r="Y315">
        <f t="shared" si="117"/>
        <v>0</v>
      </c>
      <c r="Z315">
        <f t="shared" si="118"/>
        <v>0</v>
      </c>
      <c r="AA315">
        <f t="shared" si="119"/>
        <v>0</v>
      </c>
      <c r="AB315">
        <f t="shared" si="120"/>
        <v>0</v>
      </c>
      <c r="AC315">
        <f t="shared" si="121"/>
        <v>0</v>
      </c>
      <c r="AD315">
        <f t="shared" si="122"/>
        <v>0</v>
      </c>
      <c r="AE315">
        <f t="shared" si="123"/>
        <v>0</v>
      </c>
      <c r="AF315">
        <f t="shared" si="124"/>
        <v>0</v>
      </c>
      <c r="AG315">
        <f t="shared" si="125"/>
        <v>0</v>
      </c>
      <c r="AH315">
        <f t="shared" si="126"/>
        <v>0</v>
      </c>
      <c r="AI315">
        <f t="shared" si="127"/>
        <v>0</v>
      </c>
      <c r="AJ315">
        <f t="shared" si="128"/>
        <v>0</v>
      </c>
      <c r="AK315">
        <f t="shared" si="129"/>
        <v>0</v>
      </c>
      <c r="AL315">
        <f t="shared" si="130"/>
        <v>1</v>
      </c>
      <c r="AM315">
        <f t="shared" si="131"/>
        <v>0</v>
      </c>
      <c r="AN315">
        <f t="shared" si="132"/>
        <v>0</v>
      </c>
      <c r="AO315">
        <f t="shared" si="133"/>
        <v>0</v>
      </c>
      <c r="AP315">
        <f t="shared" si="114"/>
        <v>0</v>
      </c>
      <c r="AQ315">
        <f t="shared" si="134"/>
        <v>0</v>
      </c>
      <c r="AR315">
        <f t="shared" si="135"/>
        <v>0</v>
      </c>
      <c r="AS315">
        <f t="shared" si="136"/>
        <v>0</v>
      </c>
      <c r="AT315">
        <f t="shared" si="137"/>
        <v>0</v>
      </c>
      <c r="AU315">
        <f t="shared" si="115"/>
        <v>0</v>
      </c>
      <c r="AV315">
        <f t="shared" si="138"/>
        <v>0</v>
      </c>
      <c r="AW315">
        <f t="shared" si="139"/>
        <v>0</v>
      </c>
      <c r="AX315">
        <f t="shared" si="140"/>
        <v>0</v>
      </c>
    </row>
    <row r="316" spans="1:50" ht="78.75" hidden="1" x14ac:dyDescent="0.25">
      <c r="A316" s="115">
        <v>315</v>
      </c>
      <c r="B316" s="24" t="s">
        <v>1016</v>
      </c>
      <c r="C316" s="24" t="s">
        <v>1018</v>
      </c>
      <c r="D316" s="24" t="s">
        <v>1019</v>
      </c>
      <c r="E316" s="47">
        <v>378500</v>
      </c>
      <c r="F316" s="37">
        <v>4</v>
      </c>
      <c r="G316" s="37">
        <v>3</v>
      </c>
      <c r="H316" s="37">
        <v>3</v>
      </c>
      <c r="I316" s="37">
        <v>4</v>
      </c>
      <c r="J316" s="37">
        <v>0</v>
      </c>
      <c r="K316" s="37">
        <v>3</v>
      </c>
      <c r="L316" s="37">
        <v>0</v>
      </c>
      <c r="M316" s="37">
        <v>7</v>
      </c>
      <c r="N316" s="37">
        <v>1</v>
      </c>
      <c r="O316" s="37">
        <v>0</v>
      </c>
      <c r="P316" s="37">
        <v>0</v>
      </c>
      <c r="Q316" s="37">
        <v>0</v>
      </c>
      <c r="R316" s="37">
        <v>2</v>
      </c>
      <c r="S316" s="37">
        <v>3</v>
      </c>
      <c r="T316" s="37">
        <v>3</v>
      </c>
      <c r="U316" s="37">
        <v>0</v>
      </c>
      <c r="V316" s="47">
        <v>301600</v>
      </c>
      <c r="W316" s="86">
        <f t="shared" si="141"/>
        <v>33</v>
      </c>
      <c r="X316">
        <f t="shared" si="116"/>
        <v>0</v>
      </c>
      <c r="Y316">
        <f t="shared" si="117"/>
        <v>0</v>
      </c>
      <c r="Z316">
        <f t="shared" si="118"/>
        <v>0</v>
      </c>
      <c r="AA316">
        <f t="shared" si="119"/>
        <v>0</v>
      </c>
      <c r="AB316">
        <f t="shared" si="120"/>
        <v>0</v>
      </c>
      <c r="AC316">
        <f t="shared" si="121"/>
        <v>0</v>
      </c>
      <c r="AD316">
        <f t="shared" si="122"/>
        <v>0</v>
      </c>
      <c r="AE316">
        <f t="shared" si="123"/>
        <v>0</v>
      </c>
      <c r="AF316">
        <f t="shared" si="124"/>
        <v>0</v>
      </c>
      <c r="AG316">
        <f t="shared" si="125"/>
        <v>0</v>
      </c>
      <c r="AH316">
        <f t="shared" si="126"/>
        <v>0</v>
      </c>
      <c r="AI316">
        <f t="shared" si="127"/>
        <v>0</v>
      </c>
      <c r="AJ316">
        <f t="shared" si="128"/>
        <v>0</v>
      </c>
      <c r="AK316">
        <f t="shared" si="129"/>
        <v>0</v>
      </c>
      <c r="AL316">
        <f t="shared" si="130"/>
        <v>0</v>
      </c>
      <c r="AM316">
        <f t="shared" si="131"/>
        <v>0</v>
      </c>
      <c r="AN316">
        <f t="shared" si="132"/>
        <v>0</v>
      </c>
      <c r="AO316">
        <f t="shared" si="133"/>
        <v>0</v>
      </c>
      <c r="AP316">
        <f t="shared" si="114"/>
        <v>1</v>
      </c>
      <c r="AQ316">
        <f t="shared" si="134"/>
        <v>0</v>
      </c>
      <c r="AR316">
        <f t="shared" si="135"/>
        <v>0</v>
      </c>
      <c r="AS316">
        <f t="shared" si="136"/>
        <v>0</v>
      </c>
      <c r="AT316">
        <f t="shared" si="137"/>
        <v>0</v>
      </c>
      <c r="AU316">
        <f t="shared" si="115"/>
        <v>0</v>
      </c>
      <c r="AV316">
        <f t="shared" si="138"/>
        <v>0</v>
      </c>
      <c r="AW316">
        <f t="shared" si="139"/>
        <v>0</v>
      </c>
      <c r="AX316">
        <f t="shared" si="140"/>
        <v>0</v>
      </c>
    </row>
    <row r="317" spans="1:50" ht="78.75" hidden="1" x14ac:dyDescent="0.25">
      <c r="A317" s="115">
        <v>316</v>
      </c>
      <c r="B317" s="24" t="s">
        <v>1016</v>
      </c>
      <c r="C317" s="24" t="s">
        <v>982</v>
      </c>
      <c r="D317" s="24" t="s">
        <v>1453</v>
      </c>
      <c r="E317" s="47">
        <v>64655</v>
      </c>
      <c r="F317" s="37">
        <v>4</v>
      </c>
      <c r="G317" s="37">
        <v>3</v>
      </c>
      <c r="H317" s="37">
        <v>3</v>
      </c>
      <c r="I317" s="37">
        <v>2</v>
      </c>
      <c r="J317" s="37">
        <v>0</v>
      </c>
      <c r="K317" s="37">
        <v>2</v>
      </c>
      <c r="L317" s="37">
        <v>0</v>
      </c>
      <c r="M317" s="37">
        <v>8</v>
      </c>
      <c r="N317" s="37">
        <v>3</v>
      </c>
      <c r="O317" s="37">
        <v>0</v>
      </c>
      <c r="P317" s="37">
        <v>0</v>
      </c>
      <c r="Q317" s="37">
        <v>0</v>
      </c>
      <c r="R317" s="37">
        <v>2</v>
      </c>
      <c r="S317" s="37">
        <v>3</v>
      </c>
      <c r="T317" s="37">
        <v>3</v>
      </c>
      <c r="U317" s="37">
        <v>0</v>
      </c>
      <c r="V317" s="47">
        <v>50430</v>
      </c>
      <c r="W317" s="86">
        <f t="shared" si="141"/>
        <v>33</v>
      </c>
      <c r="X317">
        <f t="shared" si="116"/>
        <v>0</v>
      </c>
      <c r="Y317">
        <f t="shared" si="117"/>
        <v>0</v>
      </c>
      <c r="Z317">
        <f t="shared" si="118"/>
        <v>0</v>
      </c>
      <c r="AA317">
        <f t="shared" si="119"/>
        <v>0</v>
      </c>
      <c r="AB317">
        <f t="shared" si="120"/>
        <v>0</v>
      </c>
      <c r="AC317">
        <f t="shared" si="121"/>
        <v>0</v>
      </c>
      <c r="AD317">
        <f t="shared" si="122"/>
        <v>0</v>
      </c>
      <c r="AE317">
        <f t="shared" si="123"/>
        <v>0</v>
      </c>
      <c r="AF317">
        <f t="shared" si="124"/>
        <v>0</v>
      </c>
      <c r="AG317">
        <f t="shared" si="125"/>
        <v>0</v>
      </c>
      <c r="AH317">
        <f t="shared" si="126"/>
        <v>0</v>
      </c>
      <c r="AI317">
        <f t="shared" si="127"/>
        <v>0</v>
      </c>
      <c r="AJ317">
        <f t="shared" si="128"/>
        <v>0</v>
      </c>
      <c r="AK317">
        <f t="shared" si="129"/>
        <v>0</v>
      </c>
      <c r="AL317">
        <f t="shared" si="130"/>
        <v>0</v>
      </c>
      <c r="AM317">
        <f t="shared" si="131"/>
        <v>0</v>
      </c>
      <c r="AN317">
        <f t="shared" si="132"/>
        <v>0</v>
      </c>
      <c r="AO317">
        <f t="shared" si="133"/>
        <v>0</v>
      </c>
      <c r="AP317">
        <f t="shared" si="114"/>
        <v>1</v>
      </c>
      <c r="AQ317">
        <f t="shared" si="134"/>
        <v>0</v>
      </c>
      <c r="AR317">
        <f t="shared" si="135"/>
        <v>0</v>
      </c>
      <c r="AS317">
        <f t="shared" si="136"/>
        <v>0</v>
      </c>
      <c r="AT317">
        <f t="shared" si="137"/>
        <v>0</v>
      </c>
      <c r="AU317">
        <f t="shared" si="115"/>
        <v>0</v>
      </c>
      <c r="AV317">
        <f t="shared" si="138"/>
        <v>0</v>
      </c>
      <c r="AW317">
        <f t="shared" si="139"/>
        <v>0</v>
      </c>
      <c r="AX317">
        <f t="shared" si="140"/>
        <v>0</v>
      </c>
    </row>
    <row r="318" spans="1:50" ht="78.75" hidden="1" x14ac:dyDescent="0.25">
      <c r="A318" s="115">
        <v>317</v>
      </c>
      <c r="B318" s="24" t="s">
        <v>1016</v>
      </c>
      <c r="C318" s="24" t="s">
        <v>982</v>
      </c>
      <c r="D318" s="24" t="s">
        <v>1459</v>
      </c>
      <c r="E318" s="47">
        <v>131672</v>
      </c>
      <c r="F318" s="37">
        <v>4</v>
      </c>
      <c r="G318" s="37">
        <v>3</v>
      </c>
      <c r="H318" s="37">
        <v>3</v>
      </c>
      <c r="I318" s="37">
        <v>1</v>
      </c>
      <c r="J318" s="37">
        <v>0</v>
      </c>
      <c r="K318" s="37">
        <v>3</v>
      </c>
      <c r="L318" s="37">
        <v>0</v>
      </c>
      <c r="M318" s="37">
        <v>1</v>
      </c>
      <c r="N318" s="37">
        <v>10</v>
      </c>
      <c r="O318" s="37">
        <v>0</v>
      </c>
      <c r="P318" s="37">
        <v>0</v>
      </c>
      <c r="Q318" s="37">
        <v>0</v>
      </c>
      <c r="R318" s="37">
        <v>2</v>
      </c>
      <c r="S318" s="37">
        <v>3</v>
      </c>
      <c r="T318" s="37">
        <v>3</v>
      </c>
      <c r="U318" s="37">
        <v>0</v>
      </c>
      <c r="V318" s="47">
        <v>102703</v>
      </c>
      <c r="W318" s="86">
        <f t="shared" si="141"/>
        <v>33</v>
      </c>
      <c r="X318">
        <f t="shared" si="116"/>
        <v>0</v>
      </c>
      <c r="Y318">
        <f t="shared" si="117"/>
        <v>0</v>
      </c>
      <c r="Z318">
        <f t="shared" si="118"/>
        <v>0</v>
      </c>
      <c r="AA318">
        <f t="shared" si="119"/>
        <v>0</v>
      </c>
      <c r="AB318">
        <f t="shared" si="120"/>
        <v>0</v>
      </c>
      <c r="AC318">
        <f t="shared" si="121"/>
        <v>0</v>
      </c>
      <c r="AD318">
        <f t="shared" si="122"/>
        <v>0</v>
      </c>
      <c r="AE318">
        <f t="shared" si="123"/>
        <v>0</v>
      </c>
      <c r="AF318">
        <f t="shared" si="124"/>
        <v>0</v>
      </c>
      <c r="AG318">
        <f t="shared" si="125"/>
        <v>0</v>
      </c>
      <c r="AH318">
        <f t="shared" si="126"/>
        <v>0</v>
      </c>
      <c r="AI318">
        <f t="shared" si="127"/>
        <v>0</v>
      </c>
      <c r="AJ318">
        <f t="shared" si="128"/>
        <v>0</v>
      </c>
      <c r="AK318">
        <f t="shared" si="129"/>
        <v>0</v>
      </c>
      <c r="AL318">
        <f t="shared" si="130"/>
        <v>0</v>
      </c>
      <c r="AM318">
        <f t="shared" si="131"/>
        <v>0</v>
      </c>
      <c r="AN318">
        <f t="shared" si="132"/>
        <v>0</v>
      </c>
      <c r="AO318">
        <f t="shared" si="133"/>
        <v>0</v>
      </c>
      <c r="AP318">
        <f t="shared" si="114"/>
        <v>1</v>
      </c>
      <c r="AQ318">
        <f t="shared" si="134"/>
        <v>0</v>
      </c>
      <c r="AR318">
        <f t="shared" si="135"/>
        <v>0</v>
      </c>
      <c r="AS318">
        <f t="shared" si="136"/>
        <v>0</v>
      </c>
      <c r="AT318">
        <f t="shared" si="137"/>
        <v>0</v>
      </c>
      <c r="AU318">
        <f t="shared" si="115"/>
        <v>0</v>
      </c>
      <c r="AV318">
        <f t="shared" si="138"/>
        <v>0</v>
      </c>
      <c r="AW318">
        <f t="shared" si="139"/>
        <v>0</v>
      </c>
      <c r="AX318">
        <f t="shared" si="140"/>
        <v>0</v>
      </c>
    </row>
    <row r="319" spans="1:50" ht="78.75" hidden="1" x14ac:dyDescent="0.25">
      <c r="A319" s="115">
        <v>318</v>
      </c>
      <c r="B319" s="24" t="s">
        <v>1016</v>
      </c>
      <c r="C319" s="24" t="s">
        <v>1461</v>
      </c>
      <c r="D319" s="24" t="s">
        <v>1460</v>
      </c>
      <c r="E319" s="47">
        <v>340190</v>
      </c>
      <c r="F319" s="37">
        <v>4</v>
      </c>
      <c r="G319" s="37">
        <v>3</v>
      </c>
      <c r="H319" s="37">
        <v>3</v>
      </c>
      <c r="I319" s="37">
        <v>4</v>
      </c>
      <c r="J319" s="37">
        <v>0</v>
      </c>
      <c r="K319" s="37">
        <v>2</v>
      </c>
      <c r="L319" s="37">
        <v>0</v>
      </c>
      <c r="M319" s="37">
        <v>8</v>
      </c>
      <c r="N319" s="37">
        <v>1</v>
      </c>
      <c r="O319" s="37">
        <v>0</v>
      </c>
      <c r="P319" s="37">
        <v>0</v>
      </c>
      <c r="Q319" s="37">
        <v>0</v>
      </c>
      <c r="R319" s="37">
        <v>2</v>
      </c>
      <c r="S319" s="37">
        <v>3</v>
      </c>
      <c r="T319" s="37">
        <v>3</v>
      </c>
      <c r="U319" s="37">
        <v>0</v>
      </c>
      <c r="V319" s="47">
        <v>265347</v>
      </c>
      <c r="W319" s="86">
        <f t="shared" si="141"/>
        <v>33</v>
      </c>
      <c r="X319">
        <f t="shared" si="116"/>
        <v>0</v>
      </c>
      <c r="Y319">
        <f t="shared" si="117"/>
        <v>0</v>
      </c>
      <c r="Z319">
        <f t="shared" si="118"/>
        <v>0</v>
      </c>
      <c r="AA319">
        <f t="shared" si="119"/>
        <v>0</v>
      </c>
      <c r="AB319">
        <f t="shared" si="120"/>
        <v>0</v>
      </c>
      <c r="AC319">
        <f t="shared" si="121"/>
        <v>0</v>
      </c>
      <c r="AD319">
        <f t="shared" si="122"/>
        <v>0</v>
      </c>
      <c r="AE319">
        <f t="shared" si="123"/>
        <v>0</v>
      </c>
      <c r="AF319">
        <f t="shared" si="124"/>
        <v>0</v>
      </c>
      <c r="AG319">
        <f t="shared" si="125"/>
        <v>0</v>
      </c>
      <c r="AH319">
        <f t="shared" si="126"/>
        <v>0</v>
      </c>
      <c r="AI319">
        <f t="shared" si="127"/>
        <v>0</v>
      </c>
      <c r="AJ319">
        <f t="shared" si="128"/>
        <v>0</v>
      </c>
      <c r="AK319">
        <f t="shared" si="129"/>
        <v>0</v>
      </c>
      <c r="AL319">
        <f t="shared" si="130"/>
        <v>0</v>
      </c>
      <c r="AM319">
        <f t="shared" si="131"/>
        <v>0</v>
      </c>
      <c r="AN319">
        <f t="shared" si="132"/>
        <v>0</v>
      </c>
      <c r="AO319">
        <f t="shared" si="133"/>
        <v>0</v>
      </c>
      <c r="AP319">
        <f t="shared" si="114"/>
        <v>1</v>
      </c>
      <c r="AQ319">
        <f t="shared" si="134"/>
        <v>0</v>
      </c>
      <c r="AR319">
        <f t="shared" si="135"/>
        <v>0</v>
      </c>
      <c r="AS319">
        <f t="shared" si="136"/>
        <v>0</v>
      </c>
      <c r="AT319">
        <f t="shared" si="137"/>
        <v>0</v>
      </c>
      <c r="AU319">
        <f t="shared" si="115"/>
        <v>0</v>
      </c>
      <c r="AV319">
        <f t="shared" si="138"/>
        <v>0</v>
      </c>
      <c r="AW319">
        <f t="shared" si="139"/>
        <v>0</v>
      </c>
      <c r="AX319">
        <f t="shared" si="140"/>
        <v>0</v>
      </c>
    </row>
    <row r="320" spans="1:50" ht="63" hidden="1" x14ac:dyDescent="0.25">
      <c r="A320" s="115">
        <v>319</v>
      </c>
      <c r="B320" s="7" t="s">
        <v>824</v>
      </c>
      <c r="C320" s="7" t="s">
        <v>249</v>
      </c>
      <c r="D320" s="7" t="s">
        <v>1345</v>
      </c>
      <c r="E320" s="9">
        <v>458356</v>
      </c>
      <c r="F320" s="24">
        <v>5</v>
      </c>
      <c r="G320" s="7">
        <v>0</v>
      </c>
      <c r="H320" s="7">
        <v>5</v>
      </c>
      <c r="I320" s="7">
        <v>1</v>
      </c>
      <c r="J320" s="7">
        <v>0</v>
      </c>
      <c r="K320" s="7">
        <v>2</v>
      </c>
      <c r="L320" s="7">
        <v>1</v>
      </c>
      <c r="M320" s="7">
        <v>1</v>
      </c>
      <c r="N320" s="7">
        <v>10</v>
      </c>
      <c r="O320" s="24">
        <v>0</v>
      </c>
      <c r="P320" s="24">
        <v>0</v>
      </c>
      <c r="Q320" s="7">
        <v>2</v>
      </c>
      <c r="R320" s="7">
        <v>3</v>
      </c>
      <c r="S320" s="7">
        <v>3</v>
      </c>
      <c r="T320" s="7">
        <v>0</v>
      </c>
      <c r="U320" s="7">
        <v>0</v>
      </c>
      <c r="V320" s="44">
        <v>229178</v>
      </c>
      <c r="W320" s="86">
        <f t="shared" si="141"/>
        <v>33</v>
      </c>
      <c r="X320">
        <f t="shared" si="116"/>
        <v>0</v>
      </c>
      <c r="Y320">
        <f t="shared" si="117"/>
        <v>0</v>
      </c>
      <c r="Z320">
        <f t="shared" si="118"/>
        <v>0</v>
      </c>
      <c r="AA320">
        <f t="shared" si="119"/>
        <v>0</v>
      </c>
      <c r="AB320">
        <f t="shared" si="120"/>
        <v>0</v>
      </c>
      <c r="AC320">
        <f t="shared" si="121"/>
        <v>0</v>
      </c>
      <c r="AD320">
        <f t="shared" si="122"/>
        <v>0</v>
      </c>
      <c r="AE320">
        <f t="shared" si="123"/>
        <v>0</v>
      </c>
      <c r="AF320">
        <f t="shared" si="124"/>
        <v>0</v>
      </c>
      <c r="AG320">
        <f t="shared" si="125"/>
        <v>0</v>
      </c>
      <c r="AH320">
        <f t="shared" si="126"/>
        <v>0</v>
      </c>
      <c r="AI320">
        <f t="shared" si="127"/>
        <v>0</v>
      </c>
      <c r="AJ320">
        <f t="shared" si="128"/>
        <v>0</v>
      </c>
      <c r="AK320">
        <f t="shared" si="129"/>
        <v>0</v>
      </c>
      <c r="AL320">
        <f t="shared" si="130"/>
        <v>1</v>
      </c>
      <c r="AM320">
        <f t="shared" si="131"/>
        <v>0</v>
      </c>
      <c r="AN320">
        <f t="shared" si="132"/>
        <v>0</v>
      </c>
      <c r="AO320">
        <f t="shared" si="133"/>
        <v>0</v>
      </c>
      <c r="AP320">
        <f t="shared" si="114"/>
        <v>0</v>
      </c>
      <c r="AQ320">
        <f t="shared" si="134"/>
        <v>0</v>
      </c>
      <c r="AR320">
        <f t="shared" si="135"/>
        <v>0</v>
      </c>
      <c r="AS320">
        <f t="shared" si="136"/>
        <v>0</v>
      </c>
      <c r="AT320">
        <f t="shared" si="137"/>
        <v>0</v>
      </c>
      <c r="AU320">
        <f t="shared" si="115"/>
        <v>0</v>
      </c>
      <c r="AV320">
        <f t="shared" si="138"/>
        <v>0</v>
      </c>
      <c r="AW320">
        <f t="shared" si="139"/>
        <v>0</v>
      </c>
      <c r="AX320">
        <f t="shared" si="140"/>
        <v>0</v>
      </c>
    </row>
    <row r="321" spans="1:50" ht="63" hidden="1" x14ac:dyDescent="0.25">
      <c r="A321" s="115">
        <v>320</v>
      </c>
      <c r="B321" s="24" t="s">
        <v>1176</v>
      </c>
      <c r="C321" s="24" t="s">
        <v>1177</v>
      </c>
      <c r="D321" s="24" t="s">
        <v>1178</v>
      </c>
      <c r="E321" s="37">
        <v>729696</v>
      </c>
      <c r="F321" s="37">
        <v>3</v>
      </c>
      <c r="G321" s="37">
        <v>10</v>
      </c>
      <c r="H321" s="37">
        <v>1</v>
      </c>
      <c r="I321" s="37">
        <v>3</v>
      </c>
      <c r="J321" s="37">
        <v>0</v>
      </c>
      <c r="K321" s="37">
        <v>4</v>
      </c>
      <c r="L321" s="37">
        <v>0</v>
      </c>
      <c r="M321" s="37">
        <v>2</v>
      </c>
      <c r="N321" s="37">
        <v>1</v>
      </c>
      <c r="O321" s="37">
        <v>0</v>
      </c>
      <c r="P321" s="37">
        <v>0</v>
      </c>
      <c r="Q321" s="37">
        <v>0</v>
      </c>
      <c r="R321" s="37">
        <v>3</v>
      </c>
      <c r="S321" s="37">
        <v>3</v>
      </c>
      <c r="T321" s="37">
        <v>3</v>
      </c>
      <c r="U321" s="37">
        <v>0</v>
      </c>
      <c r="V321" s="37">
        <v>576460</v>
      </c>
      <c r="W321" s="86">
        <f t="shared" si="141"/>
        <v>33</v>
      </c>
      <c r="X321">
        <f t="shared" si="116"/>
        <v>0</v>
      </c>
      <c r="Y321">
        <f t="shared" si="117"/>
        <v>0</v>
      </c>
      <c r="Z321">
        <f t="shared" si="118"/>
        <v>0</v>
      </c>
      <c r="AA321">
        <f t="shared" si="119"/>
        <v>0</v>
      </c>
      <c r="AB321">
        <f t="shared" si="120"/>
        <v>0</v>
      </c>
      <c r="AC321">
        <f t="shared" si="121"/>
        <v>0</v>
      </c>
      <c r="AD321">
        <f t="shared" si="122"/>
        <v>0</v>
      </c>
      <c r="AE321">
        <f t="shared" si="123"/>
        <v>0</v>
      </c>
      <c r="AF321">
        <f t="shared" si="124"/>
        <v>0</v>
      </c>
      <c r="AG321">
        <f t="shared" si="125"/>
        <v>0</v>
      </c>
      <c r="AH321">
        <f t="shared" si="126"/>
        <v>0</v>
      </c>
      <c r="AI321">
        <f t="shared" si="127"/>
        <v>0</v>
      </c>
      <c r="AJ321">
        <f t="shared" si="128"/>
        <v>0</v>
      </c>
      <c r="AK321">
        <f t="shared" si="129"/>
        <v>0</v>
      </c>
      <c r="AL321">
        <f t="shared" si="130"/>
        <v>0</v>
      </c>
      <c r="AM321">
        <f t="shared" si="131"/>
        <v>0</v>
      </c>
      <c r="AN321">
        <f t="shared" si="132"/>
        <v>0</v>
      </c>
      <c r="AO321">
        <f t="shared" si="133"/>
        <v>0</v>
      </c>
      <c r="AP321">
        <f t="shared" si="114"/>
        <v>1</v>
      </c>
      <c r="AQ321">
        <f t="shared" si="134"/>
        <v>0</v>
      </c>
      <c r="AR321">
        <f t="shared" si="135"/>
        <v>0</v>
      </c>
      <c r="AS321">
        <f t="shared" si="136"/>
        <v>0</v>
      </c>
      <c r="AT321">
        <f t="shared" si="137"/>
        <v>0</v>
      </c>
      <c r="AU321">
        <f t="shared" si="115"/>
        <v>0</v>
      </c>
      <c r="AV321">
        <f t="shared" si="138"/>
        <v>0</v>
      </c>
      <c r="AW321">
        <f t="shared" si="139"/>
        <v>0</v>
      </c>
      <c r="AX321">
        <f t="shared" si="140"/>
        <v>0</v>
      </c>
    </row>
    <row r="322" spans="1:50" ht="63" hidden="1" x14ac:dyDescent="0.25">
      <c r="A322" s="115">
        <v>321</v>
      </c>
      <c r="B322" s="24" t="s">
        <v>1176</v>
      </c>
      <c r="C322" s="24" t="s">
        <v>1187</v>
      </c>
      <c r="D322" s="24" t="s">
        <v>1199</v>
      </c>
      <c r="E322" s="37">
        <v>96730</v>
      </c>
      <c r="F322" s="37">
        <v>2</v>
      </c>
      <c r="G322" s="37">
        <v>3</v>
      </c>
      <c r="H322" s="37">
        <v>3</v>
      </c>
      <c r="I322" s="37">
        <v>1</v>
      </c>
      <c r="J322" s="37">
        <v>0</v>
      </c>
      <c r="K322" s="37">
        <v>5</v>
      </c>
      <c r="L322" s="37">
        <v>0</v>
      </c>
      <c r="M322" s="37">
        <v>1</v>
      </c>
      <c r="N322" s="37">
        <v>10</v>
      </c>
      <c r="O322" s="37">
        <v>0</v>
      </c>
      <c r="P322" s="37">
        <v>0</v>
      </c>
      <c r="Q322" s="37">
        <v>0</v>
      </c>
      <c r="R322" s="37">
        <v>2</v>
      </c>
      <c r="S322" s="37">
        <v>3</v>
      </c>
      <c r="T322" s="37">
        <v>3</v>
      </c>
      <c r="U322" s="37">
        <v>0</v>
      </c>
      <c r="V322" s="37">
        <v>76415</v>
      </c>
      <c r="W322" s="86">
        <f t="shared" si="141"/>
        <v>33</v>
      </c>
      <c r="X322">
        <f t="shared" si="116"/>
        <v>0</v>
      </c>
      <c r="Y322">
        <f t="shared" si="117"/>
        <v>0</v>
      </c>
      <c r="Z322">
        <f t="shared" si="118"/>
        <v>0</v>
      </c>
      <c r="AA322">
        <f t="shared" si="119"/>
        <v>0</v>
      </c>
      <c r="AB322">
        <f t="shared" si="120"/>
        <v>0</v>
      </c>
      <c r="AC322">
        <f t="shared" si="121"/>
        <v>0</v>
      </c>
      <c r="AD322">
        <f t="shared" si="122"/>
        <v>0</v>
      </c>
      <c r="AE322">
        <f t="shared" si="123"/>
        <v>0</v>
      </c>
      <c r="AF322">
        <f t="shared" si="124"/>
        <v>0</v>
      </c>
      <c r="AG322">
        <f t="shared" si="125"/>
        <v>0</v>
      </c>
      <c r="AH322">
        <f t="shared" si="126"/>
        <v>0</v>
      </c>
      <c r="AI322">
        <f t="shared" si="127"/>
        <v>0</v>
      </c>
      <c r="AJ322">
        <f t="shared" si="128"/>
        <v>0</v>
      </c>
      <c r="AK322">
        <f t="shared" si="129"/>
        <v>0</v>
      </c>
      <c r="AL322">
        <f t="shared" si="130"/>
        <v>0</v>
      </c>
      <c r="AM322">
        <f t="shared" si="131"/>
        <v>0</v>
      </c>
      <c r="AN322">
        <f t="shared" si="132"/>
        <v>0</v>
      </c>
      <c r="AO322">
        <f t="shared" si="133"/>
        <v>0</v>
      </c>
      <c r="AP322">
        <f t="shared" ref="AP322:AP385" si="142">SUM(IF(ISERR(FIND("Плавск",$B$2:$B$644)),0,1))</f>
        <v>1</v>
      </c>
      <c r="AQ322">
        <f t="shared" si="134"/>
        <v>0</v>
      </c>
      <c r="AR322">
        <f t="shared" si="135"/>
        <v>0</v>
      </c>
      <c r="AS322">
        <f t="shared" si="136"/>
        <v>0</v>
      </c>
      <c r="AT322">
        <f t="shared" si="137"/>
        <v>0</v>
      </c>
      <c r="AU322">
        <f t="shared" ref="AU322:AU385" si="143">SUM(IF(ISERR(FIND("Черн",$B$2:$B$644)),0,1))</f>
        <v>0</v>
      </c>
      <c r="AV322">
        <f t="shared" si="138"/>
        <v>0</v>
      </c>
      <c r="AW322">
        <f t="shared" si="139"/>
        <v>0</v>
      </c>
      <c r="AX322">
        <f t="shared" si="140"/>
        <v>0</v>
      </c>
    </row>
    <row r="323" spans="1:50" ht="94.5" hidden="1" x14ac:dyDescent="0.25">
      <c r="A323" s="115">
        <v>322</v>
      </c>
      <c r="B323" s="24" t="s">
        <v>153</v>
      </c>
      <c r="C323" s="24" t="s">
        <v>444</v>
      </c>
      <c r="D323" s="24" t="s">
        <v>1412</v>
      </c>
      <c r="E323" s="9">
        <v>350000</v>
      </c>
      <c r="F323" s="24">
        <v>0</v>
      </c>
      <c r="G323" s="24">
        <v>3</v>
      </c>
      <c r="H323" s="24">
        <v>1</v>
      </c>
      <c r="I323" s="24">
        <v>3</v>
      </c>
      <c r="J323" s="24">
        <v>0</v>
      </c>
      <c r="K323" s="24">
        <v>3</v>
      </c>
      <c r="L323" s="24">
        <v>3</v>
      </c>
      <c r="M323" s="24">
        <v>7</v>
      </c>
      <c r="N323" s="24">
        <v>0</v>
      </c>
      <c r="O323" s="24">
        <v>0</v>
      </c>
      <c r="P323" s="24">
        <v>5</v>
      </c>
      <c r="Q323" s="24">
        <v>0</v>
      </c>
      <c r="R323" s="24">
        <v>2</v>
      </c>
      <c r="S323" s="24">
        <v>3</v>
      </c>
      <c r="T323" s="24">
        <v>3</v>
      </c>
      <c r="U323" s="24">
        <v>0</v>
      </c>
      <c r="V323" s="9">
        <v>262500</v>
      </c>
      <c r="W323" s="86">
        <f t="shared" si="141"/>
        <v>33</v>
      </c>
      <c r="X323">
        <f t="shared" ref="X323:X386" si="144">SUM(IF(ISERR(FIND("Алекс",$B$2:$B$645)),0,1))</f>
        <v>0</v>
      </c>
      <c r="Y323">
        <f t="shared" ref="Y323:Y386" si="145">SUM(IF(ISERR(FIND("Арсен",$B$2:$B$645)),0,1))</f>
        <v>0</v>
      </c>
      <c r="Z323">
        <f t="shared" ref="Z323:Z386" si="146">SUM(IF(ISERR(FIND("Белев",$B$2:$B$645)),0,1))</f>
        <v>0</v>
      </c>
      <c r="AA323">
        <f t="shared" ref="AA323:AA386" si="147">SUM(IF(ISERR(FIND("Богор",$B$2:$B$645)),0,1))</f>
        <v>0</v>
      </c>
      <c r="AB323">
        <f t="shared" ref="AB323:AB386" si="148">SUM(IF(ISERR(FIND("Венев",$B$2:$B$645)),0,1))</f>
        <v>1</v>
      </c>
      <c r="AC323">
        <f t="shared" ref="AC323:AC386" si="149">SUM(IF(ISERR(FIND("Волов",$B$2:$B$645)),0,1))</f>
        <v>0</v>
      </c>
      <c r="AD323">
        <f t="shared" ref="AD323:AD386" si="150">SUM(IF(ISERR(FIND("Донс",$B$2:$B$645)),0,1))</f>
        <v>0</v>
      </c>
      <c r="AE323">
        <f t="shared" ref="AE323:AE386" si="151">SUM(IF(ISERR(FIND("Дубенск",$B$2:$B$645)),0,1))</f>
        <v>0</v>
      </c>
      <c r="AF323">
        <f t="shared" ref="AF323:AF386" si="152">SUM(IF(ISERR(FIND("Ефрем",$B$2:$B$645)),0,1))</f>
        <v>0</v>
      </c>
      <c r="AG323">
        <f t="shared" ref="AG323:AG386" si="153">SUM(IF(ISERR(FIND("Заок",$B$2:$B$645)),0,1))</f>
        <v>0</v>
      </c>
      <c r="AH323">
        <f t="shared" ref="AH323:AH386" si="154">SUM(IF(ISERR(FIND("Каменск",$B$2:$B$645)),0,1))</f>
        <v>0</v>
      </c>
      <c r="AI323">
        <f t="shared" ref="AI323:AI386" si="155">SUM(IF(ISERR(FIND("Кимов",$B$2:$B$645)),0,1))</f>
        <v>0</v>
      </c>
      <c r="AJ323">
        <f t="shared" ref="AJ323:AJ386" si="156">SUM(IF(ISERR(FIND("Киреев",$B$2:$B$645)),0,1))</f>
        <v>0</v>
      </c>
      <c r="AK323">
        <f t="shared" ref="AK323:AK386" si="157">SUM(IF(ISERR(FIND("Курк",$D$2:$D$645)),0,1))</f>
        <v>0</v>
      </c>
      <c r="AL323">
        <f t="shared" ref="AL323:AL386" si="158">SUM(IF(ISERR(FIND("Ленинск",$B$2:$B$645)),0,1))</f>
        <v>0</v>
      </c>
      <c r="AM323">
        <f t="shared" ref="AM323:AM386" si="159">SUM(IF(ISERR(FIND("Новогур",$B$2:$B$645)),0,1))</f>
        <v>0</v>
      </c>
      <c r="AN323">
        <f t="shared" ref="AN323:AN386" si="160">SUM(IF(ISERR(FIND("Новомоск",$B$2:$B$645)),0,1))</f>
        <v>0</v>
      </c>
      <c r="AO323">
        <f t="shared" ref="AO323:AO386" si="161">SUM(IF(ISERR(FIND("Одоев",$B$2:$B$645)),0,1))</f>
        <v>0</v>
      </c>
      <c r="AP323">
        <f t="shared" si="142"/>
        <v>0</v>
      </c>
      <c r="AQ323">
        <f t="shared" ref="AQ323:AQ386" si="162">SUM(IF(ISERR(FIND("Славн",$B$2:$B$645)),0,1))</f>
        <v>0</v>
      </c>
      <c r="AR323">
        <f t="shared" ref="AR323:AR386" si="163">SUM(IF(ISERR(FIND("Суворов",$B$2:$B$645)),0,1))</f>
        <v>0</v>
      </c>
      <c r="AS323">
        <f t="shared" ref="AS323:AS386" si="164">SUM(IF(ISERR(FIND("Тепло",$B$2:$B$645)),0,1))</f>
        <v>0</v>
      </c>
      <c r="AT323">
        <f t="shared" ref="AT323:AT386" si="165">SUM(IF(ISERR(FIND("Узлов",$B$2:$B$645)),0,1))</f>
        <v>0</v>
      </c>
      <c r="AU323">
        <f t="shared" si="143"/>
        <v>0</v>
      </c>
      <c r="AV323">
        <f t="shared" ref="AV323:AV386" si="166">SUM(IF(ISERR(FIND("Щекин",$B$2:$B$645)),0,1))</f>
        <v>0</v>
      </c>
      <c r="AW323">
        <f t="shared" ref="AW323:AW386" si="167">SUM(IF(ISERR(FIND("Ясног",$B$2:$B$645)),0,1))</f>
        <v>0</v>
      </c>
      <c r="AX323">
        <f t="shared" ref="AX323:AX386" si="168">SUM(IF(ISERR(FIND("Тул",$B$2:$B$645)),0,1))</f>
        <v>0</v>
      </c>
    </row>
    <row r="324" spans="1:50" ht="94.5" hidden="1" x14ac:dyDescent="0.25">
      <c r="A324" s="115">
        <v>323</v>
      </c>
      <c r="B324" s="48" t="s">
        <v>1113</v>
      </c>
      <c r="C324" s="48" t="s">
        <v>158</v>
      </c>
      <c r="D324" s="48" t="s">
        <v>1119</v>
      </c>
      <c r="E324" s="47">
        <v>410000</v>
      </c>
      <c r="F324" s="37">
        <v>4</v>
      </c>
      <c r="G324" s="85">
        <v>0</v>
      </c>
      <c r="H324" s="85">
        <v>5</v>
      </c>
      <c r="I324" s="85">
        <v>1</v>
      </c>
      <c r="J324" s="85">
        <v>0</v>
      </c>
      <c r="K324" s="85">
        <v>1</v>
      </c>
      <c r="L324" s="85">
        <v>0</v>
      </c>
      <c r="M324" s="85">
        <v>1</v>
      </c>
      <c r="N324" s="85">
        <v>6</v>
      </c>
      <c r="O324" s="37">
        <v>10</v>
      </c>
      <c r="P324" s="37">
        <v>0</v>
      </c>
      <c r="Q324" s="85">
        <v>0</v>
      </c>
      <c r="R324" s="85">
        <v>2</v>
      </c>
      <c r="S324" s="85">
        <v>3</v>
      </c>
      <c r="T324" s="85">
        <v>0</v>
      </c>
      <c r="U324" s="85">
        <v>0</v>
      </c>
      <c r="V324" s="47"/>
      <c r="W324" s="86">
        <f t="shared" si="141"/>
        <v>33</v>
      </c>
      <c r="X324">
        <f t="shared" si="144"/>
        <v>0</v>
      </c>
      <c r="Y324">
        <f t="shared" si="145"/>
        <v>0</v>
      </c>
      <c r="Z324">
        <f t="shared" si="146"/>
        <v>0</v>
      </c>
      <c r="AA324">
        <f t="shared" si="147"/>
        <v>0</v>
      </c>
      <c r="AB324">
        <f t="shared" si="148"/>
        <v>0</v>
      </c>
      <c r="AC324">
        <f t="shared" si="149"/>
        <v>0</v>
      </c>
      <c r="AD324">
        <f t="shared" si="150"/>
        <v>0</v>
      </c>
      <c r="AE324">
        <f t="shared" si="151"/>
        <v>0</v>
      </c>
      <c r="AF324">
        <f t="shared" si="152"/>
        <v>0</v>
      </c>
      <c r="AG324">
        <f t="shared" si="153"/>
        <v>0</v>
      </c>
      <c r="AH324">
        <f t="shared" si="154"/>
        <v>0</v>
      </c>
      <c r="AI324">
        <f t="shared" si="155"/>
        <v>0</v>
      </c>
      <c r="AJ324">
        <f t="shared" si="156"/>
        <v>0</v>
      </c>
      <c r="AK324">
        <f t="shared" si="157"/>
        <v>0</v>
      </c>
      <c r="AL324">
        <f t="shared" si="158"/>
        <v>0</v>
      </c>
      <c r="AM324">
        <f t="shared" si="159"/>
        <v>0</v>
      </c>
      <c r="AN324">
        <f t="shared" si="160"/>
        <v>0</v>
      </c>
      <c r="AO324">
        <f t="shared" si="161"/>
        <v>0</v>
      </c>
      <c r="AP324">
        <f t="shared" si="142"/>
        <v>0</v>
      </c>
      <c r="AQ324">
        <f t="shared" si="162"/>
        <v>0</v>
      </c>
      <c r="AR324">
        <f t="shared" si="163"/>
        <v>0</v>
      </c>
      <c r="AS324">
        <f t="shared" si="164"/>
        <v>1</v>
      </c>
      <c r="AT324">
        <f t="shared" si="165"/>
        <v>0</v>
      </c>
      <c r="AU324">
        <f t="shared" si="143"/>
        <v>0</v>
      </c>
      <c r="AV324">
        <f t="shared" si="166"/>
        <v>0</v>
      </c>
      <c r="AW324">
        <f t="shared" si="167"/>
        <v>0</v>
      </c>
      <c r="AX324">
        <f t="shared" si="168"/>
        <v>0</v>
      </c>
    </row>
    <row r="325" spans="1:50" ht="110.25" hidden="1" x14ac:dyDescent="0.25">
      <c r="A325" s="115">
        <v>324</v>
      </c>
      <c r="B325" s="48" t="s">
        <v>835</v>
      </c>
      <c r="C325" s="48" t="s">
        <v>845</v>
      </c>
      <c r="D325" s="48" t="s">
        <v>846</v>
      </c>
      <c r="E325" s="47">
        <v>334808</v>
      </c>
      <c r="F325" s="37">
        <v>5</v>
      </c>
      <c r="G325" s="85">
        <v>0</v>
      </c>
      <c r="H325" s="85">
        <v>5</v>
      </c>
      <c r="I325" s="85">
        <v>1</v>
      </c>
      <c r="J325" s="85">
        <v>0</v>
      </c>
      <c r="K325" s="85">
        <v>5</v>
      </c>
      <c r="L325" s="85">
        <v>0</v>
      </c>
      <c r="M325" s="85">
        <v>1</v>
      </c>
      <c r="N325" s="85">
        <v>5</v>
      </c>
      <c r="O325" s="37">
        <v>0</v>
      </c>
      <c r="P325" s="37">
        <v>5</v>
      </c>
      <c r="Q325" s="85">
        <v>0</v>
      </c>
      <c r="R325" s="85">
        <v>2</v>
      </c>
      <c r="S325" s="85">
        <v>3</v>
      </c>
      <c r="T325" s="85">
        <v>1</v>
      </c>
      <c r="U325" s="37">
        <v>0</v>
      </c>
      <c r="V325" s="47">
        <v>214278</v>
      </c>
      <c r="W325" s="86">
        <f t="shared" si="141"/>
        <v>33</v>
      </c>
      <c r="X325">
        <f t="shared" si="144"/>
        <v>0</v>
      </c>
      <c r="Y325">
        <f t="shared" si="145"/>
        <v>0</v>
      </c>
      <c r="Z325">
        <f t="shared" si="146"/>
        <v>0</v>
      </c>
      <c r="AA325">
        <f t="shared" si="147"/>
        <v>0</v>
      </c>
      <c r="AB325">
        <f t="shared" si="148"/>
        <v>0</v>
      </c>
      <c r="AC325">
        <f t="shared" si="149"/>
        <v>0</v>
      </c>
      <c r="AD325">
        <f t="shared" si="150"/>
        <v>0</v>
      </c>
      <c r="AE325">
        <f t="shared" si="151"/>
        <v>0</v>
      </c>
      <c r="AF325">
        <f t="shared" si="152"/>
        <v>0</v>
      </c>
      <c r="AG325">
        <f t="shared" si="153"/>
        <v>0</v>
      </c>
      <c r="AH325">
        <f t="shared" si="154"/>
        <v>0</v>
      </c>
      <c r="AI325">
        <f t="shared" si="155"/>
        <v>0</v>
      </c>
      <c r="AJ325">
        <f t="shared" si="156"/>
        <v>0</v>
      </c>
      <c r="AK325">
        <f t="shared" si="157"/>
        <v>0</v>
      </c>
      <c r="AL325">
        <f t="shared" si="158"/>
        <v>1</v>
      </c>
      <c r="AM325">
        <f t="shared" si="159"/>
        <v>0</v>
      </c>
      <c r="AN325">
        <f t="shared" si="160"/>
        <v>0</v>
      </c>
      <c r="AO325">
        <f t="shared" si="161"/>
        <v>0</v>
      </c>
      <c r="AP325">
        <f t="shared" si="142"/>
        <v>0</v>
      </c>
      <c r="AQ325">
        <f t="shared" si="162"/>
        <v>0</v>
      </c>
      <c r="AR325">
        <f t="shared" si="163"/>
        <v>0</v>
      </c>
      <c r="AS325">
        <f t="shared" si="164"/>
        <v>0</v>
      </c>
      <c r="AT325">
        <f t="shared" si="165"/>
        <v>0</v>
      </c>
      <c r="AU325">
        <f t="shared" si="143"/>
        <v>0</v>
      </c>
      <c r="AV325">
        <f t="shared" si="166"/>
        <v>0</v>
      </c>
      <c r="AW325">
        <f t="shared" si="167"/>
        <v>0</v>
      </c>
      <c r="AX325">
        <f t="shared" si="168"/>
        <v>0</v>
      </c>
    </row>
    <row r="326" spans="1:50" ht="63" hidden="1" x14ac:dyDescent="0.25">
      <c r="A326" s="115">
        <v>325</v>
      </c>
      <c r="B326" s="24" t="s">
        <v>314</v>
      </c>
      <c r="C326" s="24" t="s">
        <v>315</v>
      </c>
      <c r="D326" s="24" t="s">
        <v>316</v>
      </c>
      <c r="E326" s="47">
        <v>1190819</v>
      </c>
      <c r="F326" s="37">
        <v>0</v>
      </c>
      <c r="G326" s="37">
        <v>3</v>
      </c>
      <c r="H326" s="37">
        <v>3</v>
      </c>
      <c r="I326" s="37">
        <v>5</v>
      </c>
      <c r="J326" s="37">
        <v>0</v>
      </c>
      <c r="K326" s="37">
        <v>1</v>
      </c>
      <c r="L326" s="37">
        <v>0</v>
      </c>
      <c r="M326" s="37">
        <v>9</v>
      </c>
      <c r="N326" s="37">
        <v>1</v>
      </c>
      <c r="O326" s="37">
        <v>3</v>
      </c>
      <c r="P326" s="37">
        <v>3</v>
      </c>
      <c r="Q326" s="37">
        <v>0</v>
      </c>
      <c r="R326" s="37">
        <v>2</v>
      </c>
      <c r="S326" s="37">
        <v>3</v>
      </c>
      <c r="T326" s="37">
        <v>0</v>
      </c>
      <c r="U326" s="37">
        <v>0</v>
      </c>
      <c r="V326" s="47"/>
      <c r="W326" s="86">
        <f t="shared" si="141"/>
        <v>33</v>
      </c>
      <c r="X326">
        <f t="shared" si="144"/>
        <v>0</v>
      </c>
      <c r="Y326">
        <f t="shared" si="145"/>
        <v>0</v>
      </c>
      <c r="Z326">
        <f t="shared" si="146"/>
        <v>0</v>
      </c>
      <c r="AA326">
        <f t="shared" si="147"/>
        <v>0</v>
      </c>
      <c r="AB326">
        <f t="shared" si="148"/>
        <v>0</v>
      </c>
      <c r="AC326">
        <f t="shared" si="149"/>
        <v>0</v>
      </c>
      <c r="AD326">
        <f t="shared" si="150"/>
        <v>0</v>
      </c>
      <c r="AE326">
        <f t="shared" si="151"/>
        <v>0</v>
      </c>
      <c r="AF326">
        <f t="shared" si="152"/>
        <v>0</v>
      </c>
      <c r="AG326">
        <f t="shared" si="153"/>
        <v>0</v>
      </c>
      <c r="AH326">
        <f t="shared" si="154"/>
        <v>0</v>
      </c>
      <c r="AI326">
        <f t="shared" si="155"/>
        <v>0</v>
      </c>
      <c r="AJ326">
        <f t="shared" si="156"/>
        <v>0</v>
      </c>
      <c r="AK326">
        <f t="shared" si="157"/>
        <v>1</v>
      </c>
      <c r="AL326">
        <f t="shared" si="158"/>
        <v>0</v>
      </c>
      <c r="AM326">
        <f t="shared" si="159"/>
        <v>0</v>
      </c>
      <c r="AN326">
        <f t="shared" si="160"/>
        <v>0</v>
      </c>
      <c r="AO326">
        <f t="shared" si="161"/>
        <v>0</v>
      </c>
      <c r="AP326">
        <f t="shared" si="142"/>
        <v>0</v>
      </c>
      <c r="AQ326">
        <f t="shared" si="162"/>
        <v>0</v>
      </c>
      <c r="AR326">
        <f t="shared" si="163"/>
        <v>0</v>
      </c>
      <c r="AS326">
        <f t="shared" si="164"/>
        <v>0</v>
      </c>
      <c r="AT326">
        <f t="shared" si="165"/>
        <v>0</v>
      </c>
      <c r="AU326">
        <f t="shared" si="143"/>
        <v>0</v>
      </c>
      <c r="AV326">
        <f t="shared" si="166"/>
        <v>0</v>
      </c>
      <c r="AW326">
        <f t="shared" si="167"/>
        <v>0</v>
      </c>
      <c r="AX326">
        <f t="shared" si="168"/>
        <v>0</v>
      </c>
    </row>
    <row r="327" spans="1:50" ht="63" hidden="1" x14ac:dyDescent="0.25">
      <c r="A327" s="115">
        <v>326</v>
      </c>
      <c r="B327" s="24" t="s">
        <v>288</v>
      </c>
      <c r="C327" s="24" t="s">
        <v>321</v>
      </c>
      <c r="D327" s="24" t="s">
        <v>322</v>
      </c>
      <c r="E327" s="47">
        <v>1342581</v>
      </c>
      <c r="F327" s="37">
        <v>0</v>
      </c>
      <c r="G327" s="37">
        <v>3</v>
      </c>
      <c r="H327" s="37">
        <v>5</v>
      </c>
      <c r="I327" s="37">
        <v>3</v>
      </c>
      <c r="J327" s="37">
        <v>0</v>
      </c>
      <c r="K327" s="37">
        <v>3</v>
      </c>
      <c r="L327" s="37">
        <v>0</v>
      </c>
      <c r="M327" s="37">
        <v>1</v>
      </c>
      <c r="N327" s="37">
        <v>10</v>
      </c>
      <c r="O327" s="37">
        <v>0</v>
      </c>
      <c r="P327" s="37">
        <v>0</v>
      </c>
      <c r="Q327" s="37">
        <v>2</v>
      </c>
      <c r="R327" s="37">
        <v>2</v>
      </c>
      <c r="S327" s="37">
        <v>3</v>
      </c>
      <c r="T327" s="37">
        <v>1</v>
      </c>
      <c r="U327" s="37">
        <v>0</v>
      </c>
      <c r="V327" s="47">
        <v>938322</v>
      </c>
      <c r="W327" s="86">
        <f t="shared" si="141"/>
        <v>33</v>
      </c>
      <c r="X327">
        <f t="shared" si="144"/>
        <v>0</v>
      </c>
      <c r="Y327">
        <f t="shared" si="145"/>
        <v>0</v>
      </c>
      <c r="Z327">
        <f t="shared" si="146"/>
        <v>0</v>
      </c>
      <c r="AA327">
        <f t="shared" si="147"/>
        <v>1</v>
      </c>
      <c r="AB327">
        <f t="shared" si="148"/>
        <v>0</v>
      </c>
      <c r="AC327">
        <f t="shared" si="149"/>
        <v>0</v>
      </c>
      <c r="AD327">
        <f t="shared" si="150"/>
        <v>0</v>
      </c>
      <c r="AE327">
        <f t="shared" si="151"/>
        <v>0</v>
      </c>
      <c r="AF327">
        <f t="shared" si="152"/>
        <v>0</v>
      </c>
      <c r="AG327">
        <f t="shared" si="153"/>
        <v>0</v>
      </c>
      <c r="AH327">
        <f t="shared" si="154"/>
        <v>0</v>
      </c>
      <c r="AI327">
        <f t="shared" si="155"/>
        <v>0</v>
      </c>
      <c r="AJ327">
        <f t="shared" si="156"/>
        <v>0</v>
      </c>
      <c r="AK327">
        <f t="shared" si="157"/>
        <v>0</v>
      </c>
      <c r="AL327">
        <f t="shared" si="158"/>
        <v>0</v>
      </c>
      <c r="AM327">
        <f t="shared" si="159"/>
        <v>0</v>
      </c>
      <c r="AN327">
        <f t="shared" si="160"/>
        <v>0</v>
      </c>
      <c r="AO327">
        <f t="shared" si="161"/>
        <v>0</v>
      </c>
      <c r="AP327">
        <f t="shared" si="142"/>
        <v>0</v>
      </c>
      <c r="AQ327">
        <f t="shared" si="162"/>
        <v>0</v>
      </c>
      <c r="AR327">
        <f t="shared" si="163"/>
        <v>0</v>
      </c>
      <c r="AS327">
        <f t="shared" si="164"/>
        <v>0</v>
      </c>
      <c r="AT327">
        <f t="shared" si="165"/>
        <v>0</v>
      </c>
      <c r="AU327">
        <f t="shared" si="143"/>
        <v>0</v>
      </c>
      <c r="AV327">
        <f t="shared" si="166"/>
        <v>0</v>
      </c>
      <c r="AW327">
        <f t="shared" si="167"/>
        <v>0</v>
      </c>
      <c r="AX327">
        <f t="shared" si="168"/>
        <v>0</v>
      </c>
    </row>
    <row r="328" spans="1:50" ht="63" hidden="1" x14ac:dyDescent="0.25">
      <c r="A328" s="115">
        <v>327</v>
      </c>
      <c r="B328" s="7" t="s">
        <v>1350</v>
      </c>
      <c r="C328" s="7" t="s">
        <v>1352</v>
      </c>
      <c r="D328" s="7" t="s">
        <v>1353</v>
      </c>
      <c r="E328" s="47">
        <v>1183998.03</v>
      </c>
      <c r="F328" s="37">
        <v>5</v>
      </c>
      <c r="G328" s="85">
        <v>0</v>
      </c>
      <c r="H328" s="85">
        <v>3</v>
      </c>
      <c r="I328" s="85">
        <v>1</v>
      </c>
      <c r="J328" s="85">
        <v>0</v>
      </c>
      <c r="K328" s="85">
        <v>3</v>
      </c>
      <c r="L328" s="85">
        <v>0</v>
      </c>
      <c r="M328" s="85">
        <v>1</v>
      </c>
      <c r="N328" s="85">
        <v>10</v>
      </c>
      <c r="O328" s="37">
        <v>5</v>
      </c>
      <c r="P328" s="37">
        <v>0</v>
      </c>
      <c r="Q328" s="85">
        <v>0</v>
      </c>
      <c r="R328" s="85">
        <v>2</v>
      </c>
      <c r="S328" s="85">
        <v>3</v>
      </c>
      <c r="T328" s="85">
        <v>0</v>
      </c>
      <c r="U328" s="85">
        <v>0</v>
      </c>
      <c r="V328" s="88">
        <v>887998.53</v>
      </c>
      <c r="W328" s="86">
        <f t="shared" si="141"/>
        <v>33</v>
      </c>
      <c r="X328">
        <f t="shared" si="144"/>
        <v>0</v>
      </c>
      <c r="Y328">
        <f t="shared" si="145"/>
        <v>0</v>
      </c>
      <c r="Z328">
        <f t="shared" si="146"/>
        <v>0</v>
      </c>
      <c r="AA328">
        <f t="shared" si="147"/>
        <v>0</v>
      </c>
      <c r="AB328">
        <f t="shared" si="148"/>
        <v>0</v>
      </c>
      <c r="AC328">
        <f t="shared" si="149"/>
        <v>0</v>
      </c>
      <c r="AD328">
        <f t="shared" si="150"/>
        <v>0</v>
      </c>
      <c r="AE328">
        <f t="shared" si="151"/>
        <v>0</v>
      </c>
      <c r="AF328">
        <f t="shared" si="152"/>
        <v>0</v>
      </c>
      <c r="AG328">
        <f t="shared" si="153"/>
        <v>0</v>
      </c>
      <c r="AH328">
        <f t="shared" si="154"/>
        <v>0</v>
      </c>
      <c r="AI328">
        <f t="shared" si="155"/>
        <v>0</v>
      </c>
      <c r="AJ328">
        <f t="shared" si="156"/>
        <v>0</v>
      </c>
      <c r="AK328">
        <f t="shared" si="157"/>
        <v>0</v>
      </c>
      <c r="AL328">
        <f t="shared" si="158"/>
        <v>1</v>
      </c>
      <c r="AM328">
        <f t="shared" si="159"/>
        <v>0</v>
      </c>
      <c r="AN328">
        <f t="shared" si="160"/>
        <v>0</v>
      </c>
      <c r="AO328">
        <f t="shared" si="161"/>
        <v>0</v>
      </c>
      <c r="AP328">
        <f t="shared" si="142"/>
        <v>0</v>
      </c>
      <c r="AQ328">
        <f t="shared" si="162"/>
        <v>0</v>
      </c>
      <c r="AR328">
        <f t="shared" si="163"/>
        <v>0</v>
      </c>
      <c r="AS328">
        <f t="shared" si="164"/>
        <v>0</v>
      </c>
      <c r="AT328">
        <f t="shared" si="165"/>
        <v>0</v>
      </c>
      <c r="AU328">
        <f t="shared" si="143"/>
        <v>0</v>
      </c>
      <c r="AV328">
        <f t="shared" si="166"/>
        <v>0</v>
      </c>
      <c r="AW328">
        <f t="shared" si="167"/>
        <v>0</v>
      </c>
      <c r="AX328">
        <f t="shared" si="168"/>
        <v>0</v>
      </c>
    </row>
    <row r="329" spans="1:50" ht="110.25" hidden="1" x14ac:dyDescent="0.25">
      <c r="A329" s="115">
        <v>328</v>
      </c>
      <c r="B329" s="24" t="s">
        <v>614</v>
      </c>
      <c r="C329" s="24" t="s">
        <v>621</v>
      </c>
      <c r="D329" s="24" t="s">
        <v>622</v>
      </c>
      <c r="E329" s="9">
        <v>600000</v>
      </c>
      <c r="F329" s="24">
        <v>1</v>
      </c>
      <c r="G329" s="24">
        <v>0</v>
      </c>
      <c r="H329" s="24">
        <v>3</v>
      </c>
      <c r="I329" s="24">
        <v>1</v>
      </c>
      <c r="J329" s="24">
        <v>0</v>
      </c>
      <c r="K329" s="24">
        <v>5</v>
      </c>
      <c r="L329" s="24">
        <v>0</v>
      </c>
      <c r="M329" s="24">
        <v>1</v>
      </c>
      <c r="N329" s="24">
        <v>6</v>
      </c>
      <c r="O329" s="24">
        <v>5</v>
      </c>
      <c r="P329" s="24">
        <v>5</v>
      </c>
      <c r="Q329" s="24">
        <v>0</v>
      </c>
      <c r="R329" s="24">
        <v>0</v>
      </c>
      <c r="S329" s="24">
        <v>3</v>
      </c>
      <c r="T329" s="24">
        <v>3</v>
      </c>
      <c r="U329" s="24">
        <v>0</v>
      </c>
      <c r="V329" s="9">
        <v>420000</v>
      </c>
      <c r="W329" s="86">
        <f t="shared" si="141"/>
        <v>33</v>
      </c>
      <c r="X329">
        <f t="shared" si="144"/>
        <v>0</v>
      </c>
      <c r="Y329">
        <f t="shared" si="145"/>
        <v>0</v>
      </c>
      <c r="Z329">
        <f t="shared" si="146"/>
        <v>0</v>
      </c>
      <c r="AA329">
        <f t="shared" si="147"/>
        <v>0</v>
      </c>
      <c r="AB329">
        <f t="shared" si="148"/>
        <v>0</v>
      </c>
      <c r="AC329">
        <f t="shared" si="149"/>
        <v>0</v>
      </c>
      <c r="AD329">
        <f t="shared" si="150"/>
        <v>0</v>
      </c>
      <c r="AE329">
        <f t="shared" si="151"/>
        <v>0</v>
      </c>
      <c r="AF329">
        <f t="shared" si="152"/>
        <v>0</v>
      </c>
      <c r="AG329">
        <f t="shared" si="153"/>
        <v>0</v>
      </c>
      <c r="AH329">
        <f t="shared" si="154"/>
        <v>0</v>
      </c>
      <c r="AI329">
        <f t="shared" si="155"/>
        <v>1</v>
      </c>
      <c r="AJ329">
        <f t="shared" si="156"/>
        <v>0</v>
      </c>
      <c r="AK329">
        <f t="shared" si="157"/>
        <v>0</v>
      </c>
      <c r="AL329">
        <f t="shared" si="158"/>
        <v>0</v>
      </c>
      <c r="AM329">
        <f t="shared" si="159"/>
        <v>0</v>
      </c>
      <c r="AN329">
        <f t="shared" si="160"/>
        <v>0</v>
      </c>
      <c r="AO329">
        <f t="shared" si="161"/>
        <v>0</v>
      </c>
      <c r="AP329">
        <f t="shared" si="142"/>
        <v>0</v>
      </c>
      <c r="AQ329">
        <f t="shared" si="162"/>
        <v>0</v>
      </c>
      <c r="AR329">
        <f t="shared" si="163"/>
        <v>0</v>
      </c>
      <c r="AS329">
        <f t="shared" si="164"/>
        <v>0</v>
      </c>
      <c r="AT329">
        <f t="shared" si="165"/>
        <v>0</v>
      </c>
      <c r="AU329">
        <f t="shared" si="143"/>
        <v>0</v>
      </c>
      <c r="AV329">
        <f t="shared" si="166"/>
        <v>0</v>
      </c>
      <c r="AW329">
        <f t="shared" si="167"/>
        <v>0</v>
      </c>
      <c r="AX329">
        <f t="shared" si="168"/>
        <v>0</v>
      </c>
    </row>
    <row r="330" spans="1:50" ht="78.75" hidden="1" x14ac:dyDescent="0.25">
      <c r="A330" s="115">
        <v>329</v>
      </c>
      <c r="B330" s="24" t="s">
        <v>1486</v>
      </c>
      <c r="C330" s="24" t="s">
        <v>1539</v>
      </c>
      <c r="D330" s="24" t="s">
        <v>1540</v>
      </c>
      <c r="E330" s="37">
        <v>625000</v>
      </c>
      <c r="F330" s="37">
        <v>5</v>
      </c>
      <c r="G330" s="37">
        <v>0</v>
      </c>
      <c r="H330" s="37">
        <v>3</v>
      </c>
      <c r="I330" s="37">
        <v>3</v>
      </c>
      <c r="J330" s="37">
        <v>0</v>
      </c>
      <c r="K330" s="87">
        <v>5</v>
      </c>
      <c r="L330" s="37">
        <v>0</v>
      </c>
      <c r="M330" s="37">
        <v>4</v>
      </c>
      <c r="N330" s="37">
        <v>5</v>
      </c>
      <c r="O330" s="37">
        <v>0</v>
      </c>
      <c r="P330" s="37">
        <v>3</v>
      </c>
      <c r="Q330" s="37">
        <v>0</v>
      </c>
      <c r="R330" s="37">
        <v>2</v>
      </c>
      <c r="S330" s="37">
        <v>3</v>
      </c>
      <c r="T330" s="37">
        <v>0</v>
      </c>
      <c r="U330" s="37">
        <v>0</v>
      </c>
      <c r="V330" s="37">
        <v>418750</v>
      </c>
      <c r="W330" s="86">
        <f t="shared" si="141"/>
        <v>33</v>
      </c>
      <c r="X330">
        <f t="shared" si="144"/>
        <v>0</v>
      </c>
      <c r="Y330">
        <f t="shared" si="145"/>
        <v>0</v>
      </c>
      <c r="Z330">
        <f t="shared" si="146"/>
        <v>0</v>
      </c>
      <c r="AA330">
        <f t="shared" si="147"/>
        <v>0</v>
      </c>
      <c r="AB330">
        <f t="shared" si="148"/>
        <v>0</v>
      </c>
      <c r="AC330">
        <f t="shared" si="149"/>
        <v>0</v>
      </c>
      <c r="AD330">
        <f t="shared" si="150"/>
        <v>0</v>
      </c>
      <c r="AE330">
        <f t="shared" si="151"/>
        <v>0</v>
      </c>
      <c r="AF330">
        <f t="shared" si="152"/>
        <v>0</v>
      </c>
      <c r="AG330">
        <f t="shared" si="153"/>
        <v>0</v>
      </c>
      <c r="AH330">
        <f t="shared" si="154"/>
        <v>0</v>
      </c>
      <c r="AI330">
        <f t="shared" si="155"/>
        <v>0</v>
      </c>
      <c r="AJ330">
        <f t="shared" si="156"/>
        <v>0</v>
      </c>
      <c r="AK330">
        <f t="shared" si="157"/>
        <v>0</v>
      </c>
      <c r="AL330">
        <f t="shared" si="158"/>
        <v>1</v>
      </c>
      <c r="AM330">
        <f t="shared" si="159"/>
        <v>0</v>
      </c>
      <c r="AN330">
        <f t="shared" si="160"/>
        <v>0</v>
      </c>
      <c r="AO330">
        <f t="shared" si="161"/>
        <v>0</v>
      </c>
      <c r="AP330">
        <f t="shared" si="142"/>
        <v>0</v>
      </c>
      <c r="AQ330">
        <f t="shared" si="162"/>
        <v>0</v>
      </c>
      <c r="AR330">
        <f t="shared" si="163"/>
        <v>0</v>
      </c>
      <c r="AS330">
        <f t="shared" si="164"/>
        <v>0</v>
      </c>
      <c r="AT330">
        <f t="shared" si="165"/>
        <v>0</v>
      </c>
      <c r="AU330">
        <f t="shared" si="143"/>
        <v>0</v>
      </c>
      <c r="AV330">
        <f t="shared" si="166"/>
        <v>0</v>
      </c>
      <c r="AW330">
        <f t="shared" si="167"/>
        <v>0</v>
      </c>
      <c r="AX330">
        <f t="shared" si="168"/>
        <v>0</v>
      </c>
    </row>
    <row r="331" spans="1:50" ht="78.75" hidden="1" x14ac:dyDescent="0.25">
      <c r="A331" s="115">
        <v>330</v>
      </c>
      <c r="B331" s="48" t="s">
        <v>292</v>
      </c>
      <c r="C331" s="48" t="s">
        <v>910</v>
      </c>
      <c r="D331" s="48" t="s">
        <v>911</v>
      </c>
      <c r="E331" s="47">
        <v>764495</v>
      </c>
      <c r="F331" s="37">
        <v>10</v>
      </c>
      <c r="G331" s="85">
        <v>0</v>
      </c>
      <c r="H331" s="85">
        <v>5</v>
      </c>
      <c r="I331" s="85">
        <v>1</v>
      </c>
      <c r="J331" s="85">
        <v>0</v>
      </c>
      <c r="K331" s="85">
        <v>0</v>
      </c>
      <c r="L331" s="85">
        <v>0</v>
      </c>
      <c r="M331" s="85">
        <v>1</v>
      </c>
      <c r="N331" s="85">
        <v>0</v>
      </c>
      <c r="O331" s="37">
        <v>0</v>
      </c>
      <c r="P331" s="37">
        <v>10</v>
      </c>
      <c r="Q331" s="85">
        <v>0</v>
      </c>
      <c r="R331" s="85">
        <v>2</v>
      </c>
      <c r="S331" s="85">
        <v>3</v>
      </c>
      <c r="T331" s="85">
        <v>0</v>
      </c>
      <c r="U331" s="85">
        <v>0</v>
      </c>
      <c r="V331" s="47">
        <v>420470</v>
      </c>
      <c r="W331" s="86">
        <f t="shared" si="141"/>
        <v>32</v>
      </c>
      <c r="X331">
        <f t="shared" si="144"/>
        <v>0</v>
      </c>
      <c r="Y331">
        <f t="shared" si="145"/>
        <v>0</v>
      </c>
      <c r="Z331">
        <f t="shared" si="146"/>
        <v>0</v>
      </c>
      <c r="AA331">
        <f t="shared" si="147"/>
        <v>0</v>
      </c>
      <c r="AB331">
        <f t="shared" si="148"/>
        <v>0</v>
      </c>
      <c r="AC331">
        <f t="shared" si="149"/>
        <v>0</v>
      </c>
      <c r="AD331">
        <f t="shared" si="150"/>
        <v>0</v>
      </c>
      <c r="AE331">
        <f t="shared" si="151"/>
        <v>0</v>
      </c>
      <c r="AF331">
        <f t="shared" si="152"/>
        <v>0</v>
      </c>
      <c r="AG331">
        <f t="shared" si="153"/>
        <v>0</v>
      </c>
      <c r="AH331">
        <f t="shared" si="154"/>
        <v>0</v>
      </c>
      <c r="AI331">
        <f t="shared" si="155"/>
        <v>0</v>
      </c>
      <c r="AJ331">
        <f t="shared" si="156"/>
        <v>0</v>
      </c>
      <c r="AK331">
        <f t="shared" si="157"/>
        <v>0</v>
      </c>
      <c r="AL331">
        <f t="shared" si="158"/>
        <v>0</v>
      </c>
      <c r="AM331">
        <f t="shared" si="159"/>
        <v>0</v>
      </c>
      <c r="AN331">
        <f t="shared" si="160"/>
        <v>0</v>
      </c>
      <c r="AO331">
        <f t="shared" si="161"/>
        <v>0</v>
      </c>
      <c r="AP331">
        <f t="shared" si="142"/>
        <v>0</v>
      </c>
      <c r="AQ331">
        <f t="shared" si="162"/>
        <v>0</v>
      </c>
      <c r="AR331">
        <f t="shared" si="163"/>
        <v>0</v>
      </c>
      <c r="AS331">
        <f t="shared" si="164"/>
        <v>0</v>
      </c>
      <c r="AT331">
        <f t="shared" si="165"/>
        <v>0</v>
      </c>
      <c r="AU331">
        <f t="shared" si="143"/>
        <v>0</v>
      </c>
      <c r="AV331">
        <f t="shared" si="166"/>
        <v>0</v>
      </c>
      <c r="AW331">
        <f t="shared" si="167"/>
        <v>1</v>
      </c>
      <c r="AX331">
        <f t="shared" si="168"/>
        <v>0</v>
      </c>
    </row>
    <row r="332" spans="1:50" ht="78.75" hidden="1" x14ac:dyDescent="0.25">
      <c r="A332" s="115">
        <v>331</v>
      </c>
      <c r="B332" s="24" t="s">
        <v>1226</v>
      </c>
      <c r="C332" s="24" t="s">
        <v>1450</v>
      </c>
      <c r="D332" s="24" t="s">
        <v>1451</v>
      </c>
      <c r="E332" s="47">
        <v>80000</v>
      </c>
      <c r="F332" s="37">
        <v>0</v>
      </c>
      <c r="G332" s="37">
        <v>7</v>
      </c>
      <c r="H332" s="37">
        <v>1</v>
      </c>
      <c r="I332" s="37">
        <v>2</v>
      </c>
      <c r="J332" s="37">
        <v>0</v>
      </c>
      <c r="K332" s="37">
        <v>1</v>
      </c>
      <c r="L332" s="37">
        <v>0</v>
      </c>
      <c r="M332" s="37">
        <v>8</v>
      </c>
      <c r="N332" s="37">
        <v>5</v>
      </c>
      <c r="O332" s="37">
        <v>0</v>
      </c>
      <c r="P332" s="37">
        <v>0</v>
      </c>
      <c r="Q332" s="37">
        <v>0</v>
      </c>
      <c r="R332" s="37">
        <v>2</v>
      </c>
      <c r="S332" s="37">
        <v>3</v>
      </c>
      <c r="T332" s="37">
        <v>3</v>
      </c>
      <c r="U332" s="37">
        <v>0</v>
      </c>
      <c r="V332" s="47">
        <v>64000</v>
      </c>
      <c r="W332" s="86">
        <f t="shared" si="141"/>
        <v>32</v>
      </c>
      <c r="X332">
        <f t="shared" si="144"/>
        <v>0</v>
      </c>
      <c r="Y332">
        <f t="shared" si="145"/>
        <v>1</v>
      </c>
      <c r="Z332">
        <f t="shared" si="146"/>
        <v>0</v>
      </c>
      <c r="AA332">
        <f t="shared" si="147"/>
        <v>0</v>
      </c>
      <c r="AB332">
        <f t="shared" si="148"/>
        <v>0</v>
      </c>
      <c r="AC332">
        <f t="shared" si="149"/>
        <v>0</v>
      </c>
      <c r="AD332">
        <f t="shared" si="150"/>
        <v>0</v>
      </c>
      <c r="AE332">
        <f t="shared" si="151"/>
        <v>0</v>
      </c>
      <c r="AF332">
        <f t="shared" si="152"/>
        <v>0</v>
      </c>
      <c r="AG332">
        <f t="shared" si="153"/>
        <v>0</v>
      </c>
      <c r="AH332">
        <f t="shared" si="154"/>
        <v>0</v>
      </c>
      <c r="AI332">
        <f t="shared" si="155"/>
        <v>0</v>
      </c>
      <c r="AJ332">
        <f t="shared" si="156"/>
        <v>0</v>
      </c>
      <c r="AK332">
        <f t="shared" si="157"/>
        <v>0</v>
      </c>
      <c r="AL332">
        <f t="shared" si="158"/>
        <v>0</v>
      </c>
      <c r="AM332">
        <f t="shared" si="159"/>
        <v>0</v>
      </c>
      <c r="AN332">
        <f t="shared" si="160"/>
        <v>0</v>
      </c>
      <c r="AO332">
        <f t="shared" si="161"/>
        <v>0</v>
      </c>
      <c r="AP332">
        <f t="shared" si="142"/>
        <v>0</v>
      </c>
      <c r="AQ332">
        <f t="shared" si="162"/>
        <v>0</v>
      </c>
      <c r="AR332">
        <f t="shared" si="163"/>
        <v>0</v>
      </c>
      <c r="AS332">
        <f t="shared" si="164"/>
        <v>0</v>
      </c>
      <c r="AT332">
        <f t="shared" si="165"/>
        <v>0</v>
      </c>
      <c r="AU332">
        <f t="shared" si="143"/>
        <v>0</v>
      </c>
      <c r="AV332">
        <f t="shared" si="166"/>
        <v>0</v>
      </c>
      <c r="AW332">
        <f t="shared" si="167"/>
        <v>0</v>
      </c>
      <c r="AX332">
        <f t="shared" si="168"/>
        <v>0</v>
      </c>
    </row>
    <row r="333" spans="1:50" ht="78.75" hidden="1" x14ac:dyDescent="0.25">
      <c r="A333" s="115">
        <v>332</v>
      </c>
      <c r="B333" s="7" t="s">
        <v>133</v>
      </c>
      <c r="C333" s="7" t="s">
        <v>141</v>
      </c>
      <c r="D333" s="7" t="s">
        <v>142</v>
      </c>
      <c r="E333" s="47">
        <v>301000</v>
      </c>
      <c r="F333" s="37">
        <v>0</v>
      </c>
      <c r="G333" s="85">
        <v>3</v>
      </c>
      <c r="H333" s="85">
        <v>3</v>
      </c>
      <c r="I333" s="85">
        <v>1</v>
      </c>
      <c r="J333" s="85">
        <v>0</v>
      </c>
      <c r="K333" s="85">
        <v>5</v>
      </c>
      <c r="L333" s="85">
        <v>0</v>
      </c>
      <c r="M333" s="85">
        <v>1</v>
      </c>
      <c r="N333" s="85">
        <v>3</v>
      </c>
      <c r="O333" s="37">
        <v>6</v>
      </c>
      <c r="P333" s="37">
        <v>5</v>
      </c>
      <c r="Q333" s="85">
        <v>0</v>
      </c>
      <c r="R333" s="85">
        <v>2</v>
      </c>
      <c r="S333" s="85">
        <v>3</v>
      </c>
      <c r="T333" s="85">
        <v>0</v>
      </c>
      <c r="U333" s="85">
        <v>0</v>
      </c>
      <c r="V333" s="47">
        <v>210000</v>
      </c>
      <c r="W333" s="86">
        <f t="shared" si="141"/>
        <v>32</v>
      </c>
      <c r="X333">
        <f t="shared" si="144"/>
        <v>0</v>
      </c>
      <c r="Y333">
        <f t="shared" si="145"/>
        <v>0</v>
      </c>
      <c r="Z333">
        <f t="shared" si="146"/>
        <v>0</v>
      </c>
      <c r="AA333">
        <f t="shared" si="147"/>
        <v>0</v>
      </c>
      <c r="AB333">
        <f t="shared" si="148"/>
        <v>0</v>
      </c>
      <c r="AC333">
        <f t="shared" si="149"/>
        <v>0</v>
      </c>
      <c r="AD333">
        <f t="shared" si="150"/>
        <v>0</v>
      </c>
      <c r="AE333">
        <f t="shared" si="151"/>
        <v>0</v>
      </c>
      <c r="AF333">
        <f t="shared" si="152"/>
        <v>0</v>
      </c>
      <c r="AG333">
        <f t="shared" si="153"/>
        <v>0</v>
      </c>
      <c r="AH333">
        <f t="shared" si="154"/>
        <v>0</v>
      </c>
      <c r="AI333">
        <f t="shared" si="155"/>
        <v>0</v>
      </c>
      <c r="AJ333">
        <f t="shared" si="156"/>
        <v>1</v>
      </c>
      <c r="AK333">
        <f t="shared" si="157"/>
        <v>0</v>
      </c>
      <c r="AL333">
        <f t="shared" si="158"/>
        <v>0</v>
      </c>
      <c r="AM333">
        <f t="shared" si="159"/>
        <v>0</v>
      </c>
      <c r="AN333">
        <f t="shared" si="160"/>
        <v>0</v>
      </c>
      <c r="AO333">
        <f t="shared" si="161"/>
        <v>0</v>
      </c>
      <c r="AP333">
        <f t="shared" si="142"/>
        <v>0</v>
      </c>
      <c r="AQ333">
        <f t="shared" si="162"/>
        <v>0</v>
      </c>
      <c r="AR333">
        <f t="shared" si="163"/>
        <v>0</v>
      </c>
      <c r="AS333">
        <f t="shared" si="164"/>
        <v>0</v>
      </c>
      <c r="AT333">
        <f t="shared" si="165"/>
        <v>0</v>
      </c>
      <c r="AU333">
        <f t="shared" si="143"/>
        <v>0</v>
      </c>
      <c r="AV333">
        <f t="shared" si="166"/>
        <v>0</v>
      </c>
      <c r="AW333">
        <f t="shared" si="167"/>
        <v>0</v>
      </c>
      <c r="AX333">
        <f t="shared" si="168"/>
        <v>0</v>
      </c>
    </row>
    <row r="334" spans="1:50" ht="63" hidden="1" x14ac:dyDescent="0.25">
      <c r="A334" s="115">
        <v>333</v>
      </c>
      <c r="B334" s="24" t="s">
        <v>468</v>
      </c>
      <c r="C334" s="24" t="s">
        <v>469</v>
      </c>
      <c r="D334" s="24" t="s">
        <v>470</v>
      </c>
      <c r="E334" s="47">
        <v>1998224</v>
      </c>
      <c r="F334" s="37">
        <v>1</v>
      </c>
      <c r="G334" s="37">
        <v>4</v>
      </c>
      <c r="H334" s="37">
        <v>5</v>
      </c>
      <c r="I334" s="37">
        <v>4</v>
      </c>
      <c r="J334" s="37">
        <v>0</v>
      </c>
      <c r="K334" s="37">
        <v>1</v>
      </c>
      <c r="L334" s="37">
        <v>0</v>
      </c>
      <c r="M334" s="37">
        <v>2</v>
      </c>
      <c r="N334" s="37">
        <v>3</v>
      </c>
      <c r="O334" s="37">
        <v>7</v>
      </c>
      <c r="P334" s="37">
        <v>0</v>
      </c>
      <c r="Q334" s="37">
        <v>2</v>
      </c>
      <c r="R334" s="37">
        <v>1</v>
      </c>
      <c r="S334" s="37">
        <v>1</v>
      </c>
      <c r="T334" s="37">
        <v>1</v>
      </c>
      <c r="U334" s="37">
        <v>0</v>
      </c>
      <c r="V334" s="47">
        <v>1328756</v>
      </c>
      <c r="W334" s="86">
        <f t="shared" si="141"/>
        <v>32</v>
      </c>
      <c r="X334">
        <f t="shared" si="144"/>
        <v>1</v>
      </c>
      <c r="Y334">
        <f t="shared" si="145"/>
        <v>0</v>
      </c>
      <c r="Z334">
        <f t="shared" si="146"/>
        <v>0</v>
      </c>
      <c r="AA334">
        <f t="shared" si="147"/>
        <v>0</v>
      </c>
      <c r="AB334">
        <f t="shared" si="148"/>
        <v>0</v>
      </c>
      <c r="AC334">
        <f t="shared" si="149"/>
        <v>0</v>
      </c>
      <c r="AD334">
        <f t="shared" si="150"/>
        <v>0</v>
      </c>
      <c r="AE334">
        <f t="shared" si="151"/>
        <v>0</v>
      </c>
      <c r="AF334">
        <f t="shared" si="152"/>
        <v>0</v>
      </c>
      <c r="AG334">
        <f t="shared" si="153"/>
        <v>0</v>
      </c>
      <c r="AH334">
        <f t="shared" si="154"/>
        <v>0</v>
      </c>
      <c r="AI334">
        <f t="shared" si="155"/>
        <v>0</v>
      </c>
      <c r="AJ334">
        <f t="shared" si="156"/>
        <v>0</v>
      </c>
      <c r="AK334">
        <f t="shared" si="157"/>
        <v>0</v>
      </c>
      <c r="AL334">
        <f t="shared" si="158"/>
        <v>0</v>
      </c>
      <c r="AM334">
        <f t="shared" si="159"/>
        <v>0</v>
      </c>
      <c r="AN334">
        <f t="shared" si="160"/>
        <v>0</v>
      </c>
      <c r="AO334">
        <f t="shared" si="161"/>
        <v>0</v>
      </c>
      <c r="AP334">
        <f t="shared" si="142"/>
        <v>0</v>
      </c>
      <c r="AQ334">
        <f t="shared" si="162"/>
        <v>0</v>
      </c>
      <c r="AR334">
        <f t="shared" si="163"/>
        <v>0</v>
      </c>
      <c r="AS334">
        <f t="shared" si="164"/>
        <v>0</v>
      </c>
      <c r="AT334">
        <f t="shared" si="165"/>
        <v>0</v>
      </c>
      <c r="AU334">
        <f t="shared" si="143"/>
        <v>0</v>
      </c>
      <c r="AV334">
        <f t="shared" si="166"/>
        <v>0</v>
      </c>
      <c r="AW334">
        <f t="shared" si="167"/>
        <v>0</v>
      </c>
      <c r="AX334">
        <f t="shared" si="168"/>
        <v>0</v>
      </c>
    </row>
    <row r="335" spans="1:50" ht="63" hidden="1" x14ac:dyDescent="0.25">
      <c r="A335" s="115">
        <v>334</v>
      </c>
      <c r="B335" s="24" t="s">
        <v>468</v>
      </c>
      <c r="C335" s="49" t="s">
        <v>471</v>
      </c>
      <c r="D335" s="49" t="s">
        <v>472</v>
      </c>
      <c r="E335" s="47">
        <v>2011476.4</v>
      </c>
      <c r="F335" s="37">
        <v>1</v>
      </c>
      <c r="G335" s="37">
        <v>0</v>
      </c>
      <c r="H335" s="37">
        <v>5</v>
      </c>
      <c r="I335" s="37">
        <v>2</v>
      </c>
      <c r="J335" s="37">
        <v>0</v>
      </c>
      <c r="K335" s="37">
        <v>1</v>
      </c>
      <c r="L335" s="37">
        <v>0</v>
      </c>
      <c r="M335" s="37">
        <v>1</v>
      </c>
      <c r="N335" s="37">
        <v>10</v>
      </c>
      <c r="O335" s="37">
        <v>5</v>
      </c>
      <c r="P335" s="37">
        <v>0</v>
      </c>
      <c r="Q335" s="37">
        <v>2</v>
      </c>
      <c r="R335" s="37">
        <v>2</v>
      </c>
      <c r="S335" s="37">
        <v>3</v>
      </c>
      <c r="T335" s="37">
        <v>0</v>
      </c>
      <c r="U335" s="37">
        <v>0</v>
      </c>
      <c r="V335" s="47">
        <v>1395976</v>
      </c>
      <c r="W335" s="86">
        <f t="shared" si="141"/>
        <v>32</v>
      </c>
      <c r="X335">
        <f t="shared" si="144"/>
        <v>1</v>
      </c>
      <c r="Y335">
        <f t="shared" si="145"/>
        <v>0</v>
      </c>
      <c r="Z335">
        <f t="shared" si="146"/>
        <v>0</v>
      </c>
      <c r="AA335">
        <f t="shared" si="147"/>
        <v>0</v>
      </c>
      <c r="AB335">
        <f t="shared" si="148"/>
        <v>0</v>
      </c>
      <c r="AC335">
        <f t="shared" si="149"/>
        <v>0</v>
      </c>
      <c r="AD335">
        <f t="shared" si="150"/>
        <v>0</v>
      </c>
      <c r="AE335">
        <f t="shared" si="151"/>
        <v>0</v>
      </c>
      <c r="AF335">
        <f t="shared" si="152"/>
        <v>0</v>
      </c>
      <c r="AG335">
        <f t="shared" si="153"/>
        <v>0</v>
      </c>
      <c r="AH335">
        <f t="shared" si="154"/>
        <v>0</v>
      </c>
      <c r="AI335">
        <f t="shared" si="155"/>
        <v>0</v>
      </c>
      <c r="AJ335">
        <f t="shared" si="156"/>
        <v>0</v>
      </c>
      <c r="AK335">
        <f t="shared" si="157"/>
        <v>0</v>
      </c>
      <c r="AL335">
        <f t="shared" si="158"/>
        <v>0</v>
      </c>
      <c r="AM335">
        <f t="shared" si="159"/>
        <v>0</v>
      </c>
      <c r="AN335">
        <f t="shared" si="160"/>
        <v>0</v>
      </c>
      <c r="AO335">
        <f t="shared" si="161"/>
        <v>0</v>
      </c>
      <c r="AP335">
        <f t="shared" si="142"/>
        <v>0</v>
      </c>
      <c r="AQ335">
        <f t="shared" si="162"/>
        <v>0</v>
      </c>
      <c r="AR335">
        <f t="shared" si="163"/>
        <v>0</v>
      </c>
      <c r="AS335">
        <f t="shared" si="164"/>
        <v>0</v>
      </c>
      <c r="AT335">
        <f t="shared" si="165"/>
        <v>0</v>
      </c>
      <c r="AU335">
        <f t="shared" si="143"/>
        <v>0</v>
      </c>
      <c r="AV335">
        <f t="shared" si="166"/>
        <v>0</v>
      </c>
      <c r="AW335">
        <f t="shared" si="167"/>
        <v>0</v>
      </c>
      <c r="AX335">
        <f t="shared" si="168"/>
        <v>0</v>
      </c>
    </row>
    <row r="336" spans="1:50" ht="78.75" hidden="1" x14ac:dyDescent="0.25">
      <c r="A336" s="115">
        <v>335</v>
      </c>
      <c r="B336" s="48" t="s">
        <v>201</v>
      </c>
      <c r="C336" s="48" t="s">
        <v>83</v>
      </c>
      <c r="D336" s="48" t="s">
        <v>203</v>
      </c>
      <c r="E336" s="47">
        <v>367136</v>
      </c>
      <c r="F336" s="37">
        <v>10</v>
      </c>
      <c r="G336" s="85">
        <v>0</v>
      </c>
      <c r="H336" s="85">
        <v>0</v>
      </c>
      <c r="I336" s="85">
        <v>1</v>
      </c>
      <c r="J336" s="85">
        <v>0</v>
      </c>
      <c r="K336" s="85">
        <v>1</v>
      </c>
      <c r="L336" s="85">
        <v>0</v>
      </c>
      <c r="M336" s="85">
        <v>1</v>
      </c>
      <c r="N336" s="85">
        <v>4</v>
      </c>
      <c r="O336" s="37">
        <v>0</v>
      </c>
      <c r="P336" s="37">
        <v>10</v>
      </c>
      <c r="Q336" s="85">
        <v>0</v>
      </c>
      <c r="R336" s="85">
        <v>2</v>
      </c>
      <c r="S336" s="85">
        <v>3</v>
      </c>
      <c r="T336" s="85">
        <v>0</v>
      </c>
      <c r="U336" s="85">
        <v>0</v>
      </c>
      <c r="V336" s="47">
        <v>201296</v>
      </c>
      <c r="W336" s="86">
        <f t="shared" si="141"/>
        <v>32</v>
      </c>
      <c r="X336">
        <f t="shared" si="144"/>
        <v>0</v>
      </c>
      <c r="Y336">
        <f t="shared" si="145"/>
        <v>0</v>
      </c>
      <c r="Z336">
        <f t="shared" si="146"/>
        <v>0</v>
      </c>
      <c r="AA336">
        <f t="shared" si="147"/>
        <v>0</v>
      </c>
      <c r="AB336">
        <f t="shared" si="148"/>
        <v>0</v>
      </c>
      <c r="AC336">
        <f t="shared" si="149"/>
        <v>0</v>
      </c>
      <c r="AD336">
        <f t="shared" si="150"/>
        <v>0</v>
      </c>
      <c r="AE336">
        <f t="shared" si="151"/>
        <v>0</v>
      </c>
      <c r="AF336">
        <f t="shared" si="152"/>
        <v>0</v>
      </c>
      <c r="AG336">
        <f t="shared" si="153"/>
        <v>0</v>
      </c>
      <c r="AH336">
        <f t="shared" si="154"/>
        <v>0</v>
      </c>
      <c r="AI336">
        <f t="shared" si="155"/>
        <v>0</v>
      </c>
      <c r="AJ336">
        <f t="shared" si="156"/>
        <v>0</v>
      </c>
      <c r="AK336">
        <f t="shared" si="157"/>
        <v>0</v>
      </c>
      <c r="AL336">
        <f t="shared" si="158"/>
        <v>0</v>
      </c>
      <c r="AM336">
        <f t="shared" si="159"/>
        <v>0</v>
      </c>
      <c r="AN336">
        <f t="shared" si="160"/>
        <v>1</v>
      </c>
      <c r="AO336">
        <f t="shared" si="161"/>
        <v>0</v>
      </c>
      <c r="AP336">
        <f t="shared" si="142"/>
        <v>0</v>
      </c>
      <c r="AQ336">
        <f t="shared" si="162"/>
        <v>0</v>
      </c>
      <c r="AR336">
        <f t="shared" si="163"/>
        <v>0</v>
      </c>
      <c r="AS336">
        <f t="shared" si="164"/>
        <v>0</v>
      </c>
      <c r="AT336">
        <f t="shared" si="165"/>
        <v>0</v>
      </c>
      <c r="AU336">
        <f t="shared" si="143"/>
        <v>0</v>
      </c>
      <c r="AV336">
        <f t="shared" si="166"/>
        <v>0</v>
      </c>
      <c r="AW336">
        <f t="shared" si="167"/>
        <v>0</v>
      </c>
      <c r="AX336">
        <f t="shared" si="168"/>
        <v>0</v>
      </c>
    </row>
    <row r="337" spans="1:50" ht="94.5" hidden="1" x14ac:dyDescent="0.25">
      <c r="A337" s="115">
        <v>336</v>
      </c>
      <c r="B337" s="48" t="s">
        <v>880</v>
      </c>
      <c r="C337" s="48" t="s">
        <v>881</v>
      </c>
      <c r="D337" s="48" t="s">
        <v>882</v>
      </c>
      <c r="E337" s="47">
        <v>934650</v>
      </c>
      <c r="F337" s="37">
        <v>5</v>
      </c>
      <c r="G337" s="85">
        <v>0</v>
      </c>
      <c r="H337" s="85">
        <v>3</v>
      </c>
      <c r="I337" s="85">
        <v>3</v>
      </c>
      <c r="J337" s="85">
        <v>0</v>
      </c>
      <c r="K337" s="85">
        <v>3</v>
      </c>
      <c r="L337" s="85">
        <v>0</v>
      </c>
      <c r="M337" s="85">
        <v>1</v>
      </c>
      <c r="N337" s="85">
        <v>6</v>
      </c>
      <c r="O337" s="37">
        <v>3</v>
      </c>
      <c r="P337" s="37">
        <v>3</v>
      </c>
      <c r="Q337" s="85">
        <v>0</v>
      </c>
      <c r="R337" s="85">
        <v>2</v>
      </c>
      <c r="S337" s="85">
        <v>3</v>
      </c>
      <c r="T337" s="85">
        <v>0</v>
      </c>
      <c r="U337" s="37">
        <v>0</v>
      </c>
      <c r="V337" s="47">
        <v>720230</v>
      </c>
      <c r="W337" s="86">
        <f t="shared" si="141"/>
        <v>32</v>
      </c>
      <c r="X337">
        <f t="shared" si="144"/>
        <v>0</v>
      </c>
      <c r="Y337">
        <f t="shared" si="145"/>
        <v>0</v>
      </c>
      <c r="Z337">
        <f t="shared" si="146"/>
        <v>1</v>
      </c>
      <c r="AA337">
        <f t="shared" si="147"/>
        <v>0</v>
      </c>
      <c r="AB337">
        <f t="shared" si="148"/>
        <v>0</v>
      </c>
      <c r="AC337">
        <f t="shared" si="149"/>
        <v>0</v>
      </c>
      <c r="AD337">
        <f t="shared" si="150"/>
        <v>0</v>
      </c>
      <c r="AE337">
        <f t="shared" si="151"/>
        <v>0</v>
      </c>
      <c r="AF337">
        <f t="shared" si="152"/>
        <v>0</v>
      </c>
      <c r="AG337">
        <f t="shared" si="153"/>
        <v>0</v>
      </c>
      <c r="AH337">
        <f t="shared" si="154"/>
        <v>0</v>
      </c>
      <c r="AI337">
        <f t="shared" si="155"/>
        <v>0</v>
      </c>
      <c r="AJ337">
        <f t="shared" si="156"/>
        <v>0</v>
      </c>
      <c r="AK337">
        <f t="shared" si="157"/>
        <v>0</v>
      </c>
      <c r="AL337">
        <f t="shared" si="158"/>
        <v>0</v>
      </c>
      <c r="AM337">
        <f t="shared" si="159"/>
        <v>0</v>
      </c>
      <c r="AN337">
        <f t="shared" si="160"/>
        <v>0</v>
      </c>
      <c r="AO337">
        <f t="shared" si="161"/>
        <v>0</v>
      </c>
      <c r="AP337">
        <f t="shared" si="142"/>
        <v>0</v>
      </c>
      <c r="AQ337">
        <f t="shared" si="162"/>
        <v>0</v>
      </c>
      <c r="AR337">
        <f t="shared" si="163"/>
        <v>0</v>
      </c>
      <c r="AS337">
        <f t="shared" si="164"/>
        <v>0</v>
      </c>
      <c r="AT337">
        <f t="shared" si="165"/>
        <v>0</v>
      </c>
      <c r="AU337">
        <f t="shared" si="143"/>
        <v>0</v>
      </c>
      <c r="AV337">
        <f t="shared" si="166"/>
        <v>0</v>
      </c>
      <c r="AW337">
        <f t="shared" si="167"/>
        <v>0</v>
      </c>
      <c r="AX337">
        <f t="shared" si="168"/>
        <v>0</v>
      </c>
    </row>
    <row r="338" spans="1:50" ht="78.75" hidden="1" x14ac:dyDescent="0.25">
      <c r="A338" s="115">
        <v>337</v>
      </c>
      <c r="B338" s="48" t="s">
        <v>265</v>
      </c>
      <c r="C338" s="48" t="s">
        <v>859</v>
      </c>
      <c r="D338" s="48" t="s">
        <v>860</v>
      </c>
      <c r="E338" s="47">
        <v>1010000</v>
      </c>
      <c r="F338" s="37">
        <v>5</v>
      </c>
      <c r="G338" s="85">
        <v>3</v>
      </c>
      <c r="H338" s="85">
        <v>3</v>
      </c>
      <c r="I338" s="85">
        <v>1</v>
      </c>
      <c r="J338" s="85">
        <v>0</v>
      </c>
      <c r="K338" s="85">
        <v>1</v>
      </c>
      <c r="L338" s="85">
        <v>0</v>
      </c>
      <c r="M338" s="85">
        <v>1</v>
      </c>
      <c r="N338" s="85">
        <v>5</v>
      </c>
      <c r="O338" s="37">
        <v>0</v>
      </c>
      <c r="P338" s="37">
        <v>5</v>
      </c>
      <c r="Q338" s="85">
        <v>0</v>
      </c>
      <c r="R338" s="85">
        <v>2</v>
      </c>
      <c r="S338" s="85">
        <v>3</v>
      </c>
      <c r="T338" s="85">
        <v>3</v>
      </c>
      <c r="U338" s="37">
        <v>0</v>
      </c>
      <c r="V338" s="47">
        <v>808000</v>
      </c>
      <c r="W338" s="86">
        <f t="shared" si="141"/>
        <v>32</v>
      </c>
      <c r="X338">
        <f t="shared" si="144"/>
        <v>0</v>
      </c>
      <c r="Y338">
        <f t="shared" si="145"/>
        <v>0</v>
      </c>
      <c r="Z338">
        <f t="shared" si="146"/>
        <v>0</v>
      </c>
      <c r="AA338">
        <f t="shared" si="147"/>
        <v>0</v>
      </c>
      <c r="AB338">
        <f t="shared" si="148"/>
        <v>0</v>
      </c>
      <c r="AC338">
        <f t="shared" si="149"/>
        <v>0</v>
      </c>
      <c r="AD338">
        <f t="shared" si="150"/>
        <v>0</v>
      </c>
      <c r="AE338">
        <f t="shared" si="151"/>
        <v>0</v>
      </c>
      <c r="AF338">
        <f t="shared" si="152"/>
        <v>0</v>
      </c>
      <c r="AG338">
        <f t="shared" si="153"/>
        <v>0</v>
      </c>
      <c r="AH338">
        <f t="shared" si="154"/>
        <v>0</v>
      </c>
      <c r="AI338">
        <f t="shared" si="155"/>
        <v>0</v>
      </c>
      <c r="AJ338">
        <f t="shared" si="156"/>
        <v>0</v>
      </c>
      <c r="AK338">
        <f t="shared" si="157"/>
        <v>0</v>
      </c>
      <c r="AL338">
        <f t="shared" si="158"/>
        <v>1</v>
      </c>
      <c r="AM338">
        <f t="shared" si="159"/>
        <v>0</v>
      </c>
      <c r="AN338">
        <f t="shared" si="160"/>
        <v>0</v>
      </c>
      <c r="AO338">
        <f t="shared" si="161"/>
        <v>0</v>
      </c>
      <c r="AP338">
        <f t="shared" si="142"/>
        <v>0</v>
      </c>
      <c r="AQ338">
        <f t="shared" si="162"/>
        <v>0</v>
      </c>
      <c r="AR338">
        <f t="shared" si="163"/>
        <v>0</v>
      </c>
      <c r="AS338">
        <f t="shared" si="164"/>
        <v>0</v>
      </c>
      <c r="AT338">
        <f t="shared" si="165"/>
        <v>0</v>
      </c>
      <c r="AU338">
        <f t="shared" si="143"/>
        <v>0</v>
      </c>
      <c r="AV338">
        <f t="shared" si="166"/>
        <v>0</v>
      </c>
      <c r="AW338">
        <f t="shared" si="167"/>
        <v>0</v>
      </c>
      <c r="AX338">
        <f t="shared" si="168"/>
        <v>0</v>
      </c>
    </row>
    <row r="339" spans="1:50" ht="63" hidden="1" x14ac:dyDescent="0.25">
      <c r="A339" s="115">
        <v>338</v>
      </c>
      <c r="B339" s="24" t="s">
        <v>1016</v>
      </c>
      <c r="C339" s="24" t="s">
        <v>982</v>
      </c>
      <c r="D339" s="24" t="s">
        <v>1452</v>
      </c>
      <c r="E339" s="47">
        <v>781898</v>
      </c>
      <c r="F339" s="37">
        <v>4</v>
      </c>
      <c r="G339" s="37">
        <v>3</v>
      </c>
      <c r="H339" s="37">
        <v>3</v>
      </c>
      <c r="I339" s="37">
        <v>1</v>
      </c>
      <c r="J339" s="37">
        <v>0</v>
      </c>
      <c r="K339" s="37">
        <v>3</v>
      </c>
      <c r="L339" s="37">
        <v>0</v>
      </c>
      <c r="M339" s="37">
        <v>1</v>
      </c>
      <c r="N339" s="37">
        <v>9</v>
      </c>
      <c r="O339" s="37">
        <v>0</v>
      </c>
      <c r="P339" s="37">
        <v>0</v>
      </c>
      <c r="Q339" s="37">
        <v>0</v>
      </c>
      <c r="R339" s="37">
        <v>2</v>
      </c>
      <c r="S339" s="37">
        <v>3</v>
      </c>
      <c r="T339" s="37">
        <v>3</v>
      </c>
      <c r="U339" s="37">
        <v>0</v>
      </c>
      <c r="V339" s="47">
        <v>609880</v>
      </c>
      <c r="W339" s="86">
        <f t="shared" si="141"/>
        <v>32</v>
      </c>
      <c r="X339">
        <f t="shared" si="144"/>
        <v>0</v>
      </c>
      <c r="Y339">
        <f t="shared" si="145"/>
        <v>0</v>
      </c>
      <c r="Z339">
        <f t="shared" si="146"/>
        <v>0</v>
      </c>
      <c r="AA339">
        <f t="shared" si="147"/>
        <v>0</v>
      </c>
      <c r="AB339">
        <f t="shared" si="148"/>
        <v>0</v>
      </c>
      <c r="AC339">
        <f t="shared" si="149"/>
        <v>0</v>
      </c>
      <c r="AD339">
        <f t="shared" si="150"/>
        <v>0</v>
      </c>
      <c r="AE339">
        <f t="shared" si="151"/>
        <v>0</v>
      </c>
      <c r="AF339">
        <f t="shared" si="152"/>
        <v>0</v>
      </c>
      <c r="AG339">
        <f t="shared" si="153"/>
        <v>0</v>
      </c>
      <c r="AH339">
        <f t="shared" si="154"/>
        <v>0</v>
      </c>
      <c r="AI339">
        <f t="shared" si="155"/>
        <v>0</v>
      </c>
      <c r="AJ339">
        <f t="shared" si="156"/>
        <v>0</v>
      </c>
      <c r="AK339">
        <f t="shared" si="157"/>
        <v>0</v>
      </c>
      <c r="AL339">
        <f t="shared" si="158"/>
        <v>0</v>
      </c>
      <c r="AM339">
        <f t="shared" si="159"/>
        <v>0</v>
      </c>
      <c r="AN339">
        <f t="shared" si="160"/>
        <v>0</v>
      </c>
      <c r="AO339">
        <f t="shared" si="161"/>
        <v>0</v>
      </c>
      <c r="AP339">
        <f t="shared" si="142"/>
        <v>1</v>
      </c>
      <c r="AQ339">
        <f t="shared" si="162"/>
        <v>0</v>
      </c>
      <c r="AR339">
        <f t="shared" si="163"/>
        <v>0</v>
      </c>
      <c r="AS339">
        <f t="shared" si="164"/>
        <v>0</v>
      </c>
      <c r="AT339">
        <f t="shared" si="165"/>
        <v>0</v>
      </c>
      <c r="AU339">
        <f t="shared" si="143"/>
        <v>0</v>
      </c>
      <c r="AV339">
        <f t="shared" si="166"/>
        <v>0</v>
      </c>
      <c r="AW339">
        <f t="shared" si="167"/>
        <v>0</v>
      </c>
      <c r="AX339">
        <f t="shared" si="168"/>
        <v>0</v>
      </c>
    </row>
    <row r="340" spans="1:50" ht="78.75" hidden="1" x14ac:dyDescent="0.25">
      <c r="A340" s="115">
        <v>339</v>
      </c>
      <c r="B340" s="24" t="s">
        <v>1016</v>
      </c>
      <c r="C340" s="24" t="s">
        <v>982</v>
      </c>
      <c r="D340" s="24" t="s">
        <v>1454</v>
      </c>
      <c r="E340" s="47">
        <v>62497</v>
      </c>
      <c r="F340" s="37">
        <v>4</v>
      </c>
      <c r="G340" s="37">
        <v>3</v>
      </c>
      <c r="H340" s="37">
        <v>3</v>
      </c>
      <c r="I340" s="37">
        <v>1</v>
      </c>
      <c r="J340" s="37">
        <v>0</v>
      </c>
      <c r="K340" s="37">
        <v>2</v>
      </c>
      <c r="L340" s="37">
        <v>0</v>
      </c>
      <c r="M340" s="37">
        <v>1</v>
      </c>
      <c r="N340" s="37">
        <v>10</v>
      </c>
      <c r="O340" s="37">
        <v>0</v>
      </c>
      <c r="P340" s="37">
        <v>0</v>
      </c>
      <c r="Q340" s="37">
        <v>0</v>
      </c>
      <c r="R340" s="37">
        <v>2</v>
      </c>
      <c r="S340" s="37">
        <v>3</v>
      </c>
      <c r="T340" s="37">
        <v>3</v>
      </c>
      <c r="U340" s="37">
        <v>0</v>
      </c>
      <c r="V340" s="47">
        <v>48747</v>
      </c>
      <c r="W340" s="86">
        <f t="shared" si="141"/>
        <v>32</v>
      </c>
      <c r="X340">
        <f t="shared" si="144"/>
        <v>0</v>
      </c>
      <c r="Y340">
        <f t="shared" si="145"/>
        <v>0</v>
      </c>
      <c r="Z340">
        <f t="shared" si="146"/>
        <v>0</v>
      </c>
      <c r="AA340">
        <f t="shared" si="147"/>
        <v>0</v>
      </c>
      <c r="AB340">
        <f t="shared" si="148"/>
        <v>0</v>
      </c>
      <c r="AC340">
        <f t="shared" si="149"/>
        <v>0</v>
      </c>
      <c r="AD340">
        <f t="shared" si="150"/>
        <v>0</v>
      </c>
      <c r="AE340">
        <f t="shared" si="151"/>
        <v>0</v>
      </c>
      <c r="AF340">
        <f t="shared" si="152"/>
        <v>0</v>
      </c>
      <c r="AG340">
        <f t="shared" si="153"/>
        <v>0</v>
      </c>
      <c r="AH340">
        <f t="shared" si="154"/>
        <v>0</v>
      </c>
      <c r="AI340">
        <f t="shared" si="155"/>
        <v>0</v>
      </c>
      <c r="AJ340">
        <f t="shared" si="156"/>
        <v>0</v>
      </c>
      <c r="AK340">
        <f t="shared" si="157"/>
        <v>0</v>
      </c>
      <c r="AL340">
        <f t="shared" si="158"/>
        <v>0</v>
      </c>
      <c r="AM340">
        <f t="shared" si="159"/>
        <v>0</v>
      </c>
      <c r="AN340">
        <f t="shared" si="160"/>
        <v>0</v>
      </c>
      <c r="AO340">
        <f t="shared" si="161"/>
        <v>0</v>
      </c>
      <c r="AP340">
        <f t="shared" si="142"/>
        <v>1</v>
      </c>
      <c r="AQ340">
        <f t="shared" si="162"/>
        <v>0</v>
      </c>
      <c r="AR340">
        <f t="shared" si="163"/>
        <v>0</v>
      </c>
      <c r="AS340">
        <f t="shared" si="164"/>
        <v>0</v>
      </c>
      <c r="AT340">
        <f t="shared" si="165"/>
        <v>0</v>
      </c>
      <c r="AU340">
        <f t="shared" si="143"/>
        <v>0</v>
      </c>
      <c r="AV340">
        <f t="shared" si="166"/>
        <v>0</v>
      </c>
      <c r="AW340">
        <f t="shared" si="167"/>
        <v>0</v>
      </c>
      <c r="AX340">
        <f t="shared" si="168"/>
        <v>0</v>
      </c>
    </row>
    <row r="341" spans="1:50" ht="63" hidden="1" x14ac:dyDescent="0.25">
      <c r="A341" s="115">
        <v>340</v>
      </c>
      <c r="B341" s="24" t="s">
        <v>1016</v>
      </c>
      <c r="C341" s="24" t="s">
        <v>982</v>
      </c>
      <c r="D341" s="24" t="s">
        <v>1457</v>
      </c>
      <c r="E341" s="47">
        <v>283383</v>
      </c>
      <c r="F341" s="37">
        <v>4</v>
      </c>
      <c r="G341" s="37">
        <v>3</v>
      </c>
      <c r="H341" s="37">
        <v>3</v>
      </c>
      <c r="I341" s="37">
        <v>1</v>
      </c>
      <c r="J341" s="37">
        <v>0</v>
      </c>
      <c r="K341" s="37">
        <v>5</v>
      </c>
      <c r="L341" s="37">
        <v>0</v>
      </c>
      <c r="M341" s="37">
        <v>1</v>
      </c>
      <c r="N341" s="37">
        <v>7</v>
      </c>
      <c r="O341" s="37">
        <v>0</v>
      </c>
      <c r="P341" s="37">
        <v>0</v>
      </c>
      <c r="Q341" s="37">
        <v>0</v>
      </c>
      <c r="R341" s="37">
        <v>2</v>
      </c>
      <c r="S341" s="37">
        <v>3</v>
      </c>
      <c r="T341" s="37">
        <v>3</v>
      </c>
      <c r="U341" s="37">
        <v>0</v>
      </c>
      <c r="V341" s="47">
        <v>221039</v>
      </c>
      <c r="W341" s="86">
        <f t="shared" si="141"/>
        <v>32</v>
      </c>
      <c r="X341">
        <f t="shared" si="144"/>
        <v>0</v>
      </c>
      <c r="Y341">
        <f t="shared" si="145"/>
        <v>0</v>
      </c>
      <c r="Z341">
        <f t="shared" si="146"/>
        <v>0</v>
      </c>
      <c r="AA341">
        <f t="shared" si="147"/>
        <v>0</v>
      </c>
      <c r="AB341">
        <f t="shared" si="148"/>
        <v>0</v>
      </c>
      <c r="AC341">
        <f t="shared" si="149"/>
        <v>0</v>
      </c>
      <c r="AD341">
        <f t="shared" si="150"/>
        <v>0</v>
      </c>
      <c r="AE341">
        <f t="shared" si="151"/>
        <v>0</v>
      </c>
      <c r="AF341">
        <f t="shared" si="152"/>
        <v>0</v>
      </c>
      <c r="AG341">
        <f t="shared" si="153"/>
        <v>0</v>
      </c>
      <c r="AH341">
        <f t="shared" si="154"/>
        <v>0</v>
      </c>
      <c r="AI341">
        <f t="shared" si="155"/>
        <v>0</v>
      </c>
      <c r="AJ341">
        <f t="shared" si="156"/>
        <v>0</v>
      </c>
      <c r="AK341">
        <f t="shared" si="157"/>
        <v>0</v>
      </c>
      <c r="AL341">
        <f t="shared" si="158"/>
        <v>0</v>
      </c>
      <c r="AM341">
        <f t="shared" si="159"/>
        <v>0</v>
      </c>
      <c r="AN341">
        <f t="shared" si="160"/>
        <v>0</v>
      </c>
      <c r="AO341">
        <f t="shared" si="161"/>
        <v>0</v>
      </c>
      <c r="AP341">
        <f t="shared" si="142"/>
        <v>1</v>
      </c>
      <c r="AQ341">
        <f t="shared" si="162"/>
        <v>0</v>
      </c>
      <c r="AR341">
        <f t="shared" si="163"/>
        <v>0</v>
      </c>
      <c r="AS341">
        <f t="shared" si="164"/>
        <v>0</v>
      </c>
      <c r="AT341">
        <f t="shared" si="165"/>
        <v>0</v>
      </c>
      <c r="AU341">
        <f t="shared" si="143"/>
        <v>0</v>
      </c>
      <c r="AV341">
        <f t="shared" si="166"/>
        <v>0</v>
      </c>
      <c r="AW341">
        <f t="shared" si="167"/>
        <v>0</v>
      </c>
      <c r="AX341">
        <f t="shared" si="168"/>
        <v>0</v>
      </c>
    </row>
    <row r="342" spans="1:50" ht="63" hidden="1" x14ac:dyDescent="0.25">
      <c r="A342" s="115">
        <v>341</v>
      </c>
      <c r="B342" s="24" t="s">
        <v>1422</v>
      </c>
      <c r="C342" s="24" t="s">
        <v>982</v>
      </c>
      <c r="D342" s="24" t="s">
        <v>1424</v>
      </c>
      <c r="E342" s="47">
        <v>1383600</v>
      </c>
      <c r="F342" s="37">
        <v>8</v>
      </c>
      <c r="G342" s="37">
        <v>3</v>
      </c>
      <c r="H342" s="37">
        <v>3</v>
      </c>
      <c r="I342" s="37">
        <v>2</v>
      </c>
      <c r="J342" s="37">
        <v>0</v>
      </c>
      <c r="K342" s="37">
        <v>3</v>
      </c>
      <c r="L342" s="37">
        <v>0</v>
      </c>
      <c r="M342" s="37">
        <v>1</v>
      </c>
      <c r="N342" s="37">
        <v>2</v>
      </c>
      <c r="O342" s="37">
        <v>1</v>
      </c>
      <c r="P342" s="37">
        <v>1</v>
      </c>
      <c r="Q342" s="37">
        <v>0</v>
      </c>
      <c r="R342" s="37">
        <v>2</v>
      </c>
      <c r="S342" s="37">
        <v>3</v>
      </c>
      <c r="T342" s="37">
        <v>3</v>
      </c>
      <c r="U342" s="37">
        <v>0</v>
      </c>
      <c r="V342" s="47">
        <v>1042416</v>
      </c>
      <c r="W342" s="86">
        <f t="shared" si="141"/>
        <v>32</v>
      </c>
      <c r="X342">
        <f t="shared" si="144"/>
        <v>0</v>
      </c>
      <c r="Y342">
        <f t="shared" si="145"/>
        <v>0</v>
      </c>
      <c r="Z342">
        <f t="shared" si="146"/>
        <v>0</v>
      </c>
      <c r="AA342">
        <f t="shared" si="147"/>
        <v>0</v>
      </c>
      <c r="AB342">
        <f t="shared" si="148"/>
        <v>0</v>
      </c>
      <c r="AC342">
        <f t="shared" si="149"/>
        <v>0</v>
      </c>
      <c r="AD342">
        <f t="shared" si="150"/>
        <v>0</v>
      </c>
      <c r="AE342">
        <f t="shared" si="151"/>
        <v>0</v>
      </c>
      <c r="AF342">
        <f t="shared" si="152"/>
        <v>0</v>
      </c>
      <c r="AG342">
        <f t="shared" si="153"/>
        <v>0</v>
      </c>
      <c r="AH342">
        <f t="shared" si="154"/>
        <v>0</v>
      </c>
      <c r="AI342">
        <f t="shared" si="155"/>
        <v>0</v>
      </c>
      <c r="AJ342">
        <f t="shared" si="156"/>
        <v>0</v>
      </c>
      <c r="AK342">
        <f t="shared" si="157"/>
        <v>0</v>
      </c>
      <c r="AL342">
        <f t="shared" si="158"/>
        <v>0</v>
      </c>
      <c r="AM342">
        <f t="shared" si="159"/>
        <v>0</v>
      </c>
      <c r="AN342">
        <f t="shared" si="160"/>
        <v>0</v>
      </c>
      <c r="AO342">
        <f t="shared" si="161"/>
        <v>0</v>
      </c>
      <c r="AP342">
        <f t="shared" si="142"/>
        <v>0</v>
      </c>
      <c r="AQ342">
        <f t="shared" si="162"/>
        <v>0</v>
      </c>
      <c r="AR342">
        <f t="shared" si="163"/>
        <v>0</v>
      </c>
      <c r="AS342">
        <f t="shared" si="164"/>
        <v>0</v>
      </c>
      <c r="AT342">
        <f t="shared" si="165"/>
        <v>0</v>
      </c>
      <c r="AU342">
        <f t="shared" si="143"/>
        <v>0</v>
      </c>
      <c r="AV342">
        <f t="shared" si="166"/>
        <v>1</v>
      </c>
      <c r="AW342">
        <f t="shared" si="167"/>
        <v>0</v>
      </c>
      <c r="AX342">
        <f t="shared" si="168"/>
        <v>0</v>
      </c>
    </row>
    <row r="343" spans="1:50" ht="78.75" hidden="1" x14ac:dyDescent="0.25">
      <c r="A343" s="115">
        <v>342</v>
      </c>
      <c r="B343" s="24" t="s">
        <v>1440</v>
      </c>
      <c r="C343" s="24" t="s">
        <v>939</v>
      </c>
      <c r="D343" s="24" t="s">
        <v>1444</v>
      </c>
      <c r="E343" s="47">
        <v>1629747</v>
      </c>
      <c r="F343" s="37">
        <v>10</v>
      </c>
      <c r="G343" s="37">
        <v>0</v>
      </c>
      <c r="H343" s="37">
        <v>3</v>
      </c>
      <c r="I343" s="37">
        <v>2</v>
      </c>
      <c r="J343" s="37">
        <v>0</v>
      </c>
      <c r="K343" s="37">
        <v>1</v>
      </c>
      <c r="L343" s="37">
        <v>0</v>
      </c>
      <c r="M343" s="37">
        <v>1</v>
      </c>
      <c r="N343" s="37">
        <v>3</v>
      </c>
      <c r="O343" s="37">
        <v>0</v>
      </c>
      <c r="P343" s="37">
        <v>5</v>
      </c>
      <c r="Q343" s="37">
        <v>2</v>
      </c>
      <c r="R343" s="37">
        <v>2</v>
      </c>
      <c r="S343" s="37">
        <v>3</v>
      </c>
      <c r="T343" s="37">
        <v>0</v>
      </c>
      <c r="U343" s="37">
        <v>0</v>
      </c>
      <c r="V343" s="47">
        <v>1059335.55</v>
      </c>
      <c r="W343" s="86">
        <f t="shared" si="141"/>
        <v>32</v>
      </c>
      <c r="X343">
        <f t="shared" si="144"/>
        <v>0</v>
      </c>
      <c r="Y343">
        <f t="shared" si="145"/>
        <v>0</v>
      </c>
      <c r="Z343">
        <f t="shared" si="146"/>
        <v>0</v>
      </c>
      <c r="AA343">
        <f t="shared" si="147"/>
        <v>0</v>
      </c>
      <c r="AB343">
        <f t="shared" si="148"/>
        <v>0</v>
      </c>
      <c r="AC343">
        <f t="shared" si="149"/>
        <v>0</v>
      </c>
      <c r="AD343">
        <f t="shared" si="150"/>
        <v>0</v>
      </c>
      <c r="AE343">
        <f t="shared" si="151"/>
        <v>0</v>
      </c>
      <c r="AF343">
        <f t="shared" si="152"/>
        <v>0</v>
      </c>
      <c r="AG343">
        <f t="shared" si="153"/>
        <v>0</v>
      </c>
      <c r="AH343">
        <f t="shared" si="154"/>
        <v>0</v>
      </c>
      <c r="AI343">
        <f t="shared" si="155"/>
        <v>0</v>
      </c>
      <c r="AJ343">
        <f t="shared" si="156"/>
        <v>0</v>
      </c>
      <c r="AK343">
        <f t="shared" si="157"/>
        <v>0</v>
      </c>
      <c r="AL343">
        <f t="shared" si="158"/>
        <v>0</v>
      </c>
      <c r="AM343">
        <f t="shared" si="159"/>
        <v>0</v>
      </c>
      <c r="AN343">
        <f t="shared" si="160"/>
        <v>0</v>
      </c>
      <c r="AO343">
        <f t="shared" si="161"/>
        <v>0</v>
      </c>
      <c r="AP343">
        <f t="shared" si="142"/>
        <v>0</v>
      </c>
      <c r="AQ343">
        <f t="shared" si="162"/>
        <v>0</v>
      </c>
      <c r="AR343">
        <f t="shared" si="163"/>
        <v>0</v>
      </c>
      <c r="AS343">
        <f t="shared" si="164"/>
        <v>0</v>
      </c>
      <c r="AT343">
        <f t="shared" si="165"/>
        <v>0</v>
      </c>
      <c r="AU343">
        <f t="shared" si="143"/>
        <v>0</v>
      </c>
      <c r="AV343">
        <f t="shared" si="166"/>
        <v>1</v>
      </c>
      <c r="AW343">
        <f t="shared" si="167"/>
        <v>0</v>
      </c>
      <c r="AX343">
        <f t="shared" si="168"/>
        <v>0</v>
      </c>
    </row>
    <row r="344" spans="1:50" ht="78.75" hidden="1" x14ac:dyDescent="0.25">
      <c r="A344" s="115">
        <v>343</v>
      </c>
      <c r="B344" s="49" t="s">
        <v>494</v>
      </c>
      <c r="C344" s="49" t="s">
        <v>641</v>
      </c>
      <c r="D344" s="49" t="s">
        <v>642</v>
      </c>
      <c r="E344" s="47">
        <v>151500</v>
      </c>
      <c r="F344" s="37">
        <v>2</v>
      </c>
      <c r="G344" s="37">
        <v>3</v>
      </c>
      <c r="H344" s="37">
        <v>1</v>
      </c>
      <c r="I344" s="37">
        <v>1</v>
      </c>
      <c r="J344" s="37">
        <v>0</v>
      </c>
      <c r="K344" s="37">
        <v>5</v>
      </c>
      <c r="L344" s="37">
        <v>0</v>
      </c>
      <c r="M344" s="37">
        <v>10</v>
      </c>
      <c r="N344" s="37">
        <v>2</v>
      </c>
      <c r="O344" s="37">
        <v>0</v>
      </c>
      <c r="P344" s="37">
        <v>0</v>
      </c>
      <c r="Q344" s="37">
        <v>2</v>
      </c>
      <c r="R344" s="37">
        <v>2</v>
      </c>
      <c r="S344" s="37">
        <v>1</v>
      </c>
      <c r="T344" s="37">
        <v>3</v>
      </c>
      <c r="U344" s="37">
        <v>0</v>
      </c>
      <c r="V344" s="47">
        <v>116835</v>
      </c>
      <c r="W344" s="86">
        <f t="shared" si="141"/>
        <v>32</v>
      </c>
      <c r="X344">
        <f t="shared" si="144"/>
        <v>0</v>
      </c>
      <c r="Y344">
        <f t="shared" si="145"/>
        <v>0</v>
      </c>
      <c r="Z344">
        <f t="shared" si="146"/>
        <v>0</v>
      </c>
      <c r="AA344">
        <f t="shared" si="147"/>
        <v>0</v>
      </c>
      <c r="AB344">
        <f t="shared" si="148"/>
        <v>0</v>
      </c>
      <c r="AC344">
        <f t="shared" si="149"/>
        <v>0</v>
      </c>
      <c r="AD344">
        <f t="shared" si="150"/>
        <v>0</v>
      </c>
      <c r="AE344">
        <f t="shared" si="151"/>
        <v>0</v>
      </c>
      <c r="AF344">
        <f t="shared" si="152"/>
        <v>0</v>
      </c>
      <c r="AG344">
        <f t="shared" si="153"/>
        <v>0</v>
      </c>
      <c r="AH344">
        <f t="shared" si="154"/>
        <v>0</v>
      </c>
      <c r="AI344">
        <f t="shared" si="155"/>
        <v>0</v>
      </c>
      <c r="AJ344">
        <f t="shared" si="156"/>
        <v>0</v>
      </c>
      <c r="AK344">
        <f t="shared" si="157"/>
        <v>0</v>
      </c>
      <c r="AL344">
        <f t="shared" si="158"/>
        <v>0</v>
      </c>
      <c r="AM344">
        <f t="shared" si="159"/>
        <v>0</v>
      </c>
      <c r="AN344">
        <f t="shared" si="160"/>
        <v>0</v>
      </c>
      <c r="AO344">
        <f t="shared" si="161"/>
        <v>0</v>
      </c>
      <c r="AP344">
        <f t="shared" si="142"/>
        <v>0</v>
      </c>
      <c r="AQ344">
        <f t="shared" si="162"/>
        <v>0</v>
      </c>
      <c r="AR344">
        <f t="shared" si="163"/>
        <v>0</v>
      </c>
      <c r="AS344">
        <f t="shared" si="164"/>
        <v>0</v>
      </c>
      <c r="AT344">
        <f t="shared" si="165"/>
        <v>0</v>
      </c>
      <c r="AU344">
        <f t="shared" si="143"/>
        <v>1</v>
      </c>
      <c r="AV344">
        <f t="shared" si="166"/>
        <v>0</v>
      </c>
      <c r="AW344">
        <f t="shared" si="167"/>
        <v>0</v>
      </c>
      <c r="AX344">
        <f t="shared" si="168"/>
        <v>0</v>
      </c>
    </row>
    <row r="345" spans="1:50" ht="63" hidden="1" x14ac:dyDescent="0.25">
      <c r="A345" s="115">
        <v>344</v>
      </c>
      <c r="B345" s="7" t="s">
        <v>824</v>
      </c>
      <c r="C345" s="7" t="s">
        <v>1343</v>
      </c>
      <c r="D345" s="7" t="s">
        <v>1344</v>
      </c>
      <c r="E345" s="9">
        <v>1000000</v>
      </c>
      <c r="F345" s="24">
        <v>5</v>
      </c>
      <c r="G345" s="7">
        <v>0</v>
      </c>
      <c r="H345" s="7">
        <v>5</v>
      </c>
      <c r="I345" s="7">
        <v>3</v>
      </c>
      <c r="J345" s="7">
        <v>0</v>
      </c>
      <c r="K345" s="7">
        <v>2</v>
      </c>
      <c r="L345" s="7">
        <v>0</v>
      </c>
      <c r="M345" s="7">
        <v>1</v>
      </c>
      <c r="N345" s="7">
        <v>5</v>
      </c>
      <c r="O345" s="24">
        <v>3</v>
      </c>
      <c r="P345" s="24">
        <v>0</v>
      </c>
      <c r="Q345" s="7">
        <v>2</v>
      </c>
      <c r="R345" s="7">
        <v>3</v>
      </c>
      <c r="S345" s="7">
        <v>3</v>
      </c>
      <c r="T345" s="7">
        <v>0</v>
      </c>
      <c r="U345" s="7">
        <v>0</v>
      </c>
      <c r="V345" s="44">
        <v>500000</v>
      </c>
      <c r="W345" s="86">
        <f t="shared" si="141"/>
        <v>32</v>
      </c>
      <c r="X345">
        <f t="shared" si="144"/>
        <v>0</v>
      </c>
      <c r="Y345">
        <f t="shared" si="145"/>
        <v>0</v>
      </c>
      <c r="Z345">
        <f t="shared" si="146"/>
        <v>0</v>
      </c>
      <c r="AA345">
        <f t="shared" si="147"/>
        <v>0</v>
      </c>
      <c r="AB345">
        <f t="shared" si="148"/>
        <v>0</v>
      </c>
      <c r="AC345">
        <f t="shared" si="149"/>
        <v>0</v>
      </c>
      <c r="AD345">
        <f t="shared" si="150"/>
        <v>0</v>
      </c>
      <c r="AE345">
        <f t="shared" si="151"/>
        <v>0</v>
      </c>
      <c r="AF345">
        <f t="shared" si="152"/>
        <v>0</v>
      </c>
      <c r="AG345">
        <f t="shared" si="153"/>
        <v>0</v>
      </c>
      <c r="AH345">
        <f t="shared" si="154"/>
        <v>0</v>
      </c>
      <c r="AI345">
        <f t="shared" si="155"/>
        <v>0</v>
      </c>
      <c r="AJ345">
        <f t="shared" si="156"/>
        <v>0</v>
      </c>
      <c r="AK345">
        <f t="shared" si="157"/>
        <v>0</v>
      </c>
      <c r="AL345">
        <f t="shared" si="158"/>
        <v>1</v>
      </c>
      <c r="AM345">
        <f t="shared" si="159"/>
        <v>0</v>
      </c>
      <c r="AN345">
        <f t="shared" si="160"/>
        <v>0</v>
      </c>
      <c r="AO345">
        <f t="shared" si="161"/>
        <v>0</v>
      </c>
      <c r="AP345">
        <f t="shared" si="142"/>
        <v>0</v>
      </c>
      <c r="AQ345">
        <f t="shared" si="162"/>
        <v>0</v>
      </c>
      <c r="AR345">
        <f t="shared" si="163"/>
        <v>0</v>
      </c>
      <c r="AS345">
        <f t="shared" si="164"/>
        <v>0</v>
      </c>
      <c r="AT345">
        <f t="shared" si="165"/>
        <v>0</v>
      </c>
      <c r="AU345">
        <f t="shared" si="143"/>
        <v>0</v>
      </c>
      <c r="AV345">
        <f t="shared" si="166"/>
        <v>0</v>
      </c>
      <c r="AW345">
        <f t="shared" si="167"/>
        <v>0</v>
      </c>
      <c r="AX345">
        <f t="shared" si="168"/>
        <v>0</v>
      </c>
    </row>
    <row r="346" spans="1:50" ht="94.5" hidden="1" x14ac:dyDescent="0.25">
      <c r="A346" s="115">
        <v>345</v>
      </c>
      <c r="B346" s="24" t="s">
        <v>1403</v>
      </c>
      <c r="C346" s="24" t="s">
        <v>1404</v>
      </c>
      <c r="D346" s="24" t="s">
        <v>1405</v>
      </c>
      <c r="E346" s="9">
        <v>2000000</v>
      </c>
      <c r="F346" s="24">
        <v>10</v>
      </c>
      <c r="G346" s="24">
        <v>3</v>
      </c>
      <c r="H346" s="24">
        <v>3</v>
      </c>
      <c r="I346" s="24">
        <v>3</v>
      </c>
      <c r="J346" s="24">
        <v>0</v>
      </c>
      <c r="K346" s="24">
        <v>1</v>
      </c>
      <c r="L346" s="24">
        <v>0</v>
      </c>
      <c r="M346" s="24">
        <v>1</v>
      </c>
      <c r="N346" s="24">
        <v>0</v>
      </c>
      <c r="O346" s="24">
        <v>0</v>
      </c>
      <c r="P346" s="24">
        <v>3</v>
      </c>
      <c r="Q346" s="24">
        <v>0</v>
      </c>
      <c r="R346" s="24">
        <v>2</v>
      </c>
      <c r="S346" s="24">
        <v>3</v>
      </c>
      <c r="T346" s="24">
        <v>3</v>
      </c>
      <c r="U346" s="24">
        <v>0</v>
      </c>
      <c r="V346" s="9">
        <v>1440000</v>
      </c>
      <c r="W346" s="86">
        <f t="shared" si="141"/>
        <v>32</v>
      </c>
      <c r="X346">
        <f t="shared" si="144"/>
        <v>0</v>
      </c>
      <c r="Y346">
        <f t="shared" si="145"/>
        <v>0</v>
      </c>
      <c r="Z346">
        <f t="shared" si="146"/>
        <v>0</v>
      </c>
      <c r="AA346">
        <f t="shared" si="147"/>
        <v>0</v>
      </c>
      <c r="AB346">
        <f t="shared" si="148"/>
        <v>1</v>
      </c>
      <c r="AC346">
        <f t="shared" si="149"/>
        <v>0</v>
      </c>
      <c r="AD346">
        <f t="shared" si="150"/>
        <v>0</v>
      </c>
      <c r="AE346">
        <f t="shared" si="151"/>
        <v>0</v>
      </c>
      <c r="AF346">
        <f t="shared" si="152"/>
        <v>0</v>
      </c>
      <c r="AG346">
        <f t="shared" si="153"/>
        <v>0</v>
      </c>
      <c r="AH346">
        <f t="shared" si="154"/>
        <v>0</v>
      </c>
      <c r="AI346">
        <f t="shared" si="155"/>
        <v>0</v>
      </c>
      <c r="AJ346">
        <f t="shared" si="156"/>
        <v>0</v>
      </c>
      <c r="AK346">
        <f t="shared" si="157"/>
        <v>0</v>
      </c>
      <c r="AL346">
        <f t="shared" si="158"/>
        <v>0</v>
      </c>
      <c r="AM346">
        <f t="shared" si="159"/>
        <v>0</v>
      </c>
      <c r="AN346">
        <f t="shared" si="160"/>
        <v>0</v>
      </c>
      <c r="AO346">
        <f t="shared" si="161"/>
        <v>0</v>
      </c>
      <c r="AP346">
        <f t="shared" si="142"/>
        <v>0</v>
      </c>
      <c r="AQ346">
        <f t="shared" si="162"/>
        <v>0</v>
      </c>
      <c r="AR346">
        <f t="shared" si="163"/>
        <v>0</v>
      </c>
      <c r="AS346">
        <f t="shared" si="164"/>
        <v>0</v>
      </c>
      <c r="AT346">
        <f t="shared" si="165"/>
        <v>0</v>
      </c>
      <c r="AU346">
        <f t="shared" si="143"/>
        <v>0</v>
      </c>
      <c r="AV346">
        <f t="shared" si="166"/>
        <v>0</v>
      </c>
      <c r="AW346">
        <f t="shared" si="167"/>
        <v>0</v>
      </c>
      <c r="AX346">
        <f t="shared" si="168"/>
        <v>0</v>
      </c>
    </row>
    <row r="347" spans="1:50" ht="78.75" hidden="1" x14ac:dyDescent="0.25">
      <c r="A347" s="115">
        <v>346</v>
      </c>
      <c r="B347" s="24" t="s">
        <v>1403</v>
      </c>
      <c r="C347" s="24" t="s">
        <v>982</v>
      </c>
      <c r="D347" s="24" t="s">
        <v>1408</v>
      </c>
      <c r="E347" s="9">
        <v>2000000</v>
      </c>
      <c r="F347" s="24">
        <v>10</v>
      </c>
      <c r="G347" s="24">
        <v>3</v>
      </c>
      <c r="H347" s="24">
        <v>3</v>
      </c>
      <c r="I347" s="24">
        <v>3</v>
      </c>
      <c r="J347" s="24">
        <v>0</v>
      </c>
      <c r="K347" s="24">
        <v>1</v>
      </c>
      <c r="L347" s="24">
        <v>0</v>
      </c>
      <c r="M347" s="24">
        <v>1</v>
      </c>
      <c r="N347" s="24">
        <v>0</v>
      </c>
      <c r="O347" s="24">
        <v>0</v>
      </c>
      <c r="P347" s="24">
        <v>3</v>
      </c>
      <c r="Q347" s="24">
        <v>0</v>
      </c>
      <c r="R347" s="24">
        <v>2</v>
      </c>
      <c r="S347" s="24">
        <v>3</v>
      </c>
      <c r="T347" s="24">
        <v>3</v>
      </c>
      <c r="U347" s="24">
        <v>0</v>
      </c>
      <c r="V347" s="9">
        <v>1440000</v>
      </c>
      <c r="W347" s="86">
        <f t="shared" si="141"/>
        <v>32</v>
      </c>
      <c r="X347">
        <f t="shared" si="144"/>
        <v>0</v>
      </c>
      <c r="Y347">
        <f t="shared" si="145"/>
        <v>0</v>
      </c>
      <c r="Z347">
        <f t="shared" si="146"/>
        <v>0</v>
      </c>
      <c r="AA347">
        <f t="shared" si="147"/>
        <v>0</v>
      </c>
      <c r="AB347">
        <f t="shared" si="148"/>
        <v>1</v>
      </c>
      <c r="AC347">
        <f t="shared" si="149"/>
        <v>0</v>
      </c>
      <c r="AD347">
        <f t="shared" si="150"/>
        <v>0</v>
      </c>
      <c r="AE347">
        <f t="shared" si="151"/>
        <v>0</v>
      </c>
      <c r="AF347">
        <f t="shared" si="152"/>
        <v>0</v>
      </c>
      <c r="AG347">
        <f t="shared" si="153"/>
        <v>0</v>
      </c>
      <c r="AH347">
        <f t="shared" si="154"/>
        <v>0</v>
      </c>
      <c r="AI347">
        <f t="shared" si="155"/>
        <v>0</v>
      </c>
      <c r="AJ347">
        <f t="shared" si="156"/>
        <v>0</v>
      </c>
      <c r="AK347">
        <f t="shared" si="157"/>
        <v>0</v>
      </c>
      <c r="AL347">
        <f t="shared" si="158"/>
        <v>0</v>
      </c>
      <c r="AM347">
        <f t="shared" si="159"/>
        <v>0</v>
      </c>
      <c r="AN347">
        <f t="shared" si="160"/>
        <v>0</v>
      </c>
      <c r="AO347">
        <f t="shared" si="161"/>
        <v>0</v>
      </c>
      <c r="AP347">
        <f t="shared" si="142"/>
        <v>0</v>
      </c>
      <c r="AQ347">
        <f t="shared" si="162"/>
        <v>0</v>
      </c>
      <c r="AR347">
        <f t="shared" si="163"/>
        <v>0</v>
      </c>
      <c r="AS347">
        <f t="shared" si="164"/>
        <v>0</v>
      </c>
      <c r="AT347">
        <f t="shared" si="165"/>
        <v>0</v>
      </c>
      <c r="AU347">
        <f t="shared" si="143"/>
        <v>0</v>
      </c>
      <c r="AV347">
        <f t="shared" si="166"/>
        <v>0</v>
      </c>
      <c r="AW347">
        <f t="shared" si="167"/>
        <v>0</v>
      </c>
      <c r="AX347">
        <f t="shared" si="168"/>
        <v>0</v>
      </c>
    </row>
    <row r="348" spans="1:50" ht="63" hidden="1" x14ac:dyDescent="0.25">
      <c r="A348" s="115">
        <v>347</v>
      </c>
      <c r="B348" s="7" t="s">
        <v>1379</v>
      </c>
      <c r="C348" s="7" t="s">
        <v>1390</v>
      </c>
      <c r="D348" s="7" t="s">
        <v>1391</v>
      </c>
      <c r="E348" s="47">
        <v>150000</v>
      </c>
      <c r="F348" s="37">
        <v>0</v>
      </c>
      <c r="G348" s="85">
        <v>3</v>
      </c>
      <c r="H348" s="85">
        <v>3</v>
      </c>
      <c r="I348" s="85">
        <v>1</v>
      </c>
      <c r="J348" s="85">
        <v>0</v>
      </c>
      <c r="K348" s="85">
        <v>3</v>
      </c>
      <c r="L348" s="85">
        <v>3</v>
      </c>
      <c r="M348" s="85">
        <v>1</v>
      </c>
      <c r="N348" s="85">
        <v>4</v>
      </c>
      <c r="O348" s="37">
        <v>3</v>
      </c>
      <c r="P348" s="37">
        <v>3</v>
      </c>
      <c r="Q348" s="85">
        <v>0</v>
      </c>
      <c r="R348" s="85">
        <v>2</v>
      </c>
      <c r="S348" s="85">
        <v>3</v>
      </c>
      <c r="T348" s="85">
        <v>3</v>
      </c>
      <c r="U348" s="85">
        <v>0</v>
      </c>
      <c r="V348" s="88">
        <v>111000</v>
      </c>
      <c r="W348" s="86">
        <f t="shared" si="141"/>
        <v>32</v>
      </c>
      <c r="X348">
        <f t="shared" si="144"/>
        <v>0</v>
      </c>
      <c r="Y348">
        <f t="shared" si="145"/>
        <v>1</v>
      </c>
      <c r="Z348">
        <f t="shared" si="146"/>
        <v>0</v>
      </c>
      <c r="AA348">
        <f t="shared" si="147"/>
        <v>0</v>
      </c>
      <c r="AB348">
        <f t="shared" si="148"/>
        <v>0</v>
      </c>
      <c r="AC348">
        <f t="shared" si="149"/>
        <v>0</v>
      </c>
      <c r="AD348">
        <f t="shared" si="150"/>
        <v>0</v>
      </c>
      <c r="AE348">
        <f t="shared" si="151"/>
        <v>0</v>
      </c>
      <c r="AF348">
        <f t="shared" si="152"/>
        <v>0</v>
      </c>
      <c r="AG348">
        <f t="shared" si="153"/>
        <v>0</v>
      </c>
      <c r="AH348">
        <f t="shared" si="154"/>
        <v>0</v>
      </c>
      <c r="AI348">
        <f t="shared" si="155"/>
        <v>0</v>
      </c>
      <c r="AJ348">
        <f t="shared" si="156"/>
        <v>0</v>
      </c>
      <c r="AK348">
        <f t="shared" si="157"/>
        <v>0</v>
      </c>
      <c r="AL348">
        <f t="shared" si="158"/>
        <v>0</v>
      </c>
      <c r="AM348">
        <f t="shared" si="159"/>
        <v>0</v>
      </c>
      <c r="AN348">
        <f t="shared" si="160"/>
        <v>0</v>
      </c>
      <c r="AO348">
        <f t="shared" si="161"/>
        <v>0</v>
      </c>
      <c r="AP348">
        <f t="shared" si="142"/>
        <v>0</v>
      </c>
      <c r="AQ348">
        <f t="shared" si="162"/>
        <v>0</v>
      </c>
      <c r="AR348">
        <f t="shared" si="163"/>
        <v>0</v>
      </c>
      <c r="AS348">
        <f t="shared" si="164"/>
        <v>0</v>
      </c>
      <c r="AT348">
        <f t="shared" si="165"/>
        <v>0</v>
      </c>
      <c r="AU348">
        <f t="shared" si="143"/>
        <v>0</v>
      </c>
      <c r="AV348">
        <f t="shared" si="166"/>
        <v>0</v>
      </c>
      <c r="AW348">
        <f t="shared" si="167"/>
        <v>0</v>
      </c>
      <c r="AX348">
        <f t="shared" si="168"/>
        <v>0</v>
      </c>
    </row>
    <row r="349" spans="1:50" ht="78.75" hidden="1" x14ac:dyDescent="0.25">
      <c r="A349" s="115">
        <v>348</v>
      </c>
      <c r="B349" s="48" t="s">
        <v>241</v>
      </c>
      <c r="C349" s="48" t="s">
        <v>249</v>
      </c>
      <c r="D349" s="48" t="s">
        <v>858</v>
      </c>
      <c r="E349" s="47">
        <v>473451.01</v>
      </c>
      <c r="F349" s="37">
        <v>5</v>
      </c>
      <c r="G349" s="85">
        <v>0</v>
      </c>
      <c r="H349" s="85">
        <v>5</v>
      </c>
      <c r="I349" s="85">
        <v>1</v>
      </c>
      <c r="J349" s="85">
        <v>0</v>
      </c>
      <c r="K349" s="85">
        <v>1</v>
      </c>
      <c r="L349" s="85">
        <v>0</v>
      </c>
      <c r="M349" s="85">
        <v>1</v>
      </c>
      <c r="N349" s="85">
        <v>2</v>
      </c>
      <c r="O349" s="37">
        <v>0</v>
      </c>
      <c r="P349" s="37">
        <v>10</v>
      </c>
      <c r="Q349" s="85">
        <v>0</v>
      </c>
      <c r="R349" s="85">
        <v>2</v>
      </c>
      <c r="S349" s="85">
        <v>3</v>
      </c>
      <c r="T349" s="85">
        <v>2</v>
      </c>
      <c r="U349" s="37">
        <v>0</v>
      </c>
      <c r="V349" s="47">
        <v>331433.74</v>
      </c>
      <c r="W349" s="86">
        <f t="shared" si="141"/>
        <v>32</v>
      </c>
      <c r="X349">
        <f t="shared" si="144"/>
        <v>0</v>
      </c>
      <c r="Y349">
        <f t="shared" si="145"/>
        <v>0</v>
      </c>
      <c r="Z349">
        <f t="shared" si="146"/>
        <v>0</v>
      </c>
      <c r="AA349">
        <f t="shared" si="147"/>
        <v>0</v>
      </c>
      <c r="AB349">
        <f t="shared" si="148"/>
        <v>0</v>
      </c>
      <c r="AC349">
        <f t="shared" si="149"/>
        <v>0</v>
      </c>
      <c r="AD349">
        <f t="shared" si="150"/>
        <v>0</v>
      </c>
      <c r="AE349">
        <f t="shared" si="151"/>
        <v>0</v>
      </c>
      <c r="AF349">
        <f t="shared" si="152"/>
        <v>0</v>
      </c>
      <c r="AG349">
        <f t="shared" si="153"/>
        <v>0</v>
      </c>
      <c r="AH349">
        <f t="shared" si="154"/>
        <v>0</v>
      </c>
      <c r="AI349">
        <f t="shared" si="155"/>
        <v>0</v>
      </c>
      <c r="AJ349">
        <f t="shared" si="156"/>
        <v>0</v>
      </c>
      <c r="AK349">
        <f t="shared" si="157"/>
        <v>0</v>
      </c>
      <c r="AL349">
        <f t="shared" si="158"/>
        <v>1</v>
      </c>
      <c r="AM349">
        <f t="shared" si="159"/>
        <v>0</v>
      </c>
      <c r="AN349">
        <f t="shared" si="160"/>
        <v>0</v>
      </c>
      <c r="AO349">
        <f t="shared" si="161"/>
        <v>0</v>
      </c>
      <c r="AP349">
        <f t="shared" si="142"/>
        <v>0</v>
      </c>
      <c r="AQ349">
        <f t="shared" si="162"/>
        <v>0</v>
      </c>
      <c r="AR349">
        <f t="shared" si="163"/>
        <v>0</v>
      </c>
      <c r="AS349">
        <f t="shared" si="164"/>
        <v>0</v>
      </c>
      <c r="AT349">
        <f t="shared" si="165"/>
        <v>0</v>
      </c>
      <c r="AU349">
        <f t="shared" si="143"/>
        <v>0</v>
      </c>
      <c r="AV349">
        <f t="shared" si="166"/>
        <v>0</v>
      </c>
      <c r="AW349">
        <f t="shared" si="167"/>
        <v>0</v>
      </c>
      <c r="AX349">
        <f t="shared" si="168"/>
        <v>0</v>
      </c>
    </row>
    <row r="350" spans="1:50" ht="110.25" hidden="1" x14ac:dyDescent="0.25">
      <c r="A350" s="115">
        <v>349</v>
      </c>
      <c r="B350" s="24" t="s">
        <v>1053</v>
      </c>
      <c r="C350" s="49" t="s">
        <v>1059</v>
      </c>
      <c r="D350" s="49" t="s">
        <v>1060</v>
      </c>
      <c r="E350" s="47">
        <v>1348781.43</v>
      </c>
      <c r="F350" s="37">
        <v>0</v>
      </c>
      <c r="G350" s="37">
        <v>10</v>
      </c>
      <c r="H350" s="37">
        <v>1</v>
      </c>
      <c r="I350" s="37">
        <v>5</v>
      </c>
      <c r="J350" s="37">
        <v>0</v>
      </c>
      <c r="K350" s="37">
        <v>1</v>
      </c>
      <c r="L350" s="37">
        <v>0</v>
      </c>
      <c r="M350" s="37">
        <v>7</v>
      </c>
      <c r="N350" s="37">
        <v>0</v>
      </c>
      <c r="O350" s="37">
        <v>0</v>
      </c>
      <c r="P350" s="37">
        <v>0</v>
      </c>
      <c r="Q350" s="37">
        <v>0</v>
      </c>
      <c r="R350" s="37">
        <v>2</v>
      </c>
      <c r="S350" s="37">
        <v>3</v>
      </c>
      <c r="T350" s="37">
        <v>3</v>
      </c>
      <c r="U350" s="37">
        <v>0</v>
      </c>
      <c r="V350" s="47">
        <v>1079025.1499999999</v>
      </c>
      <c r="W350" s="86">
        <f t="shared" si="141"/>
        <v>32</v>
      </c>
      <c r="X350">
        <f t="shared" si="144"/>
        <v>0</v>
      </c>
      <c r="Y350">
        <f t="shared" si="145"/>
        <v>0</v>
      </c>
      <c r="Z350">
        <f t="shared" si="146"/>
        <v>0</v>
      </c>
      <c r="AA350">
        <f t="shared" si="147"/>
        <v>0</v>
      </c>
      <c r="AB350">
        <f t="shared" si="148"/>
        <v>0</v>
      </c>
      <c r="AC350">
        <f t="shared" si="149"/>
        <v>0</v>
      </c>
      <c r="AD350">
        <f t="shared" si="150"/>
        <v>0</v>
      </c>
      <c r="AE350">
        <f t="shared" si="151"/>
        <v>0</v>
      </c>
      <c r="AF350">
        <f t="shared" si="152"/>
        <v>0</v>
      </c>
      <c r="AG350">
        <f t="shared" si="153"/>
        <v>0</v>
      </c>
      <c r="AH350">
        <f t="shared" si="154"/>
        <v>1</v>
      </c>
      <c r="AI350">
        <f t="shared" si="155"/>
        <v>0</v>
      </c>
      <c r="AJ350">
        <f t="shared" si="156"/>
        <v>0</v>
      </c>
      <c r="AK350">
        <f t="shared" si="157"/>
        <v>0</v>
      </c>
      <c r="AL350">
        <f t="shared" si="158"/>
        <v>0</v>
      </c>
      <c r="AM350">
        <f t="shared" si="159"/>
        <v>0</v>
      </c>
      <c r="AN350">
        <f t="shared" si="160"/>
        <v>0</v>
      </c>
      <c r="AO350">
        <f t="shared" si="161"/>
        <v>0</v>
      </c>
      <c r="AP350">
        <f t="shared" si="142"/>
        <v>0</v>
      </c>
      <c r="AQ350">
        <f t="shared" si="162"/>
        <v>0</v>
      </c>
      <c r="AR350">
        <f t="shared" si="163"/>
        <v>0</v>
      </c>
      <c r="AS350">
        <f t="shared" si="164"/>
        <v>0</v>
      </c>
      <c r="AT350">
        <f t="shared" si="165"/>
        <v>0</v>
      </c>
      <c r="AU350">
        <f t="shared" si="143"/>
        <v>0</v>
      </c>
      <c r="AV350">
        <f t="shared" si="166"/>
        <v>0</v>
      </c>
      <c r="AW350">
        <f t="shared" si="167"/>
        <v>0</v>
      </c>
      <c r="AX350">
        <f t="shared" si="168"/>
        <v>0</v>
      </c>
    </row>
    <row r="351" spans="1:50" ht="47.25" hidden="1" x14ac:dyDescent="0.25">
      <c r="A351" s="115">
        <v>350</v>
      </c>
      <c r="B351" s="24" t="s">
        <v>438</v>
      </c>
      <c r="C351" s="24" t="s">
        <v>23</v>
      </c>
      <c r="D351" s="24" t="s">
        <v>609</v>
      </c>
      <c r="E351" s="9">
        <v>1440432</v>
      </c>
      <c r="F351" s="24">
        <v>0</v>
      </c>
      <c r="G351" s="24">
        <v>0</v>
      </c>
      <c r="H351" s="24">
        <v>5</v>
      </c>
      <c r="I351" s="24">
        <v>1</v>
      </c>
      <c r="J351" s="24">
        <v>0</v>
      </c>
      <c r="K351" s="24">
        <v>5</v>
      </c>
      <c r="L351" s="24">
        <v>0</v>
      </c>
      <c r="M351" s="24">
        <v>1</v>
      </c>
      <c r="N351" s="24">
        <v>5</v>
      </c>
      <c r="O351" s="24">
        <v>0</v>
      </c>
      <c r="P351" s="24">
        <v>10</v>
      </c>
      <c r="Q351" s="24">
        <v>0</v>
      </c>
      <c r="R351" s="24">
        <v>2</v>
      </c>
      <c r="S351" s="24">
        <v>3</v>
      </c>
      <c r="T351" s="24">
        <v>0</v>
      </c>
      <c r="U351" s="24">
        <v>0</v>
      </c>
      <c r="V351" s="9">
        <v>936000</v>
      </c>
      <c r="W351" s="86">
        <f t="shared" si="141"/>
        <v>32</v>
      </c>
      <c r="X351">
        <f t="shared" si="144"/>
        <v>0</v>
      </c>
      <c r="Y351">
        <f t="shared" si="145"/>
        <v>0</v>
      </c>
      <c r="Z351">
        <f t="shared" si="146"/>
        <v>0</v>
      </c>
      <c r="AA351">
        <f t="shared" si="147"/>
        <v>0</v>
      </c>
      <c r="AB351">
        <f t="shared" si="148"/>
        <v>0</v>
      </c>
      <c r="AC351">
        <f t="shared" si="149"/>
        <v>1</v>
      </c>
      <c r="AD351">
        <f t="shared" si="150"/>
        <v>0</v>
      </c>
      <c r="AE351">
        <f t="shared" si="151"/>
        <v>0</v>
      </c>
      <c r="AF351">
        <f t="shared" si="152"/>
        <v>0</v>
      </c>
      <c r="AG351">
        <f t="shared" si="153"/>
        <v>0</v>
      </c>
      <c r="AH351">
        <f t="shared" si="154"/>
        <v>0</v>
      </c>
      <c r="AI351">
        <f t="shared" si="155"/>
        <v>0</v>
      </c>
      <c r="AJ351">
        <f t="shared" si="156"/>
        <v>0</v>
      </c>
      <c r="AK351">
        <f t="shared" si="157"/>
        <v>0</v>
      </c>
      <c r="AL351">
        <f t="shared" si="158"/>
        <v>0</v>
      </c>
      <c r="AM351">
        <f t="shared" si="159"/>
        <v>0</v>
      </c>
      <c r="AN351">
        <f t="shared" si="160"/>
        <v>0</v>
      </c>
      <c r="AO351">
        <f t="shared" si="161"/>
        <v>0</v>
      </c>
      <c r="AP351">
        <f t="shared" si="142"/>
        <v>0</v>
      </c>
      <c r="AQ351">
        <f t="shared" si="162"/>
        <v>0</v>
      </c>
      <c r="AR351">
        <f t="shared" si="163"/>
        <v>0</v>
      </c>
      <c r="AS351">
        <f t="shared" si="164"/>
        <v>0</v>
      </c>
      <c r="AT351">
        <f t="shared" si="165"/>
        <v>0</v>
      </c>
      <c r="AU351">
        <f t="shared" si="143"/>
        <v>0</v>
      </c>
      <c r="AV351">
        <f t="shared" si="166"/>
        <v>0</v>
      </c>
      <c r="AW351">
        <f t="shared" si="167"/>
        <v>0</v>
      </c>
      <c r="AX351">
        <f t="shared" si="168"/>
        <v>0</v>
      </c>
    </row>
    <row r="352" spans="1:50" ht="78.75" hidden="1" x14ac:dyDescent="0.25">
      <c r="A352" s="115">
        <v>351</v>
      </c>
      <c r="B352" s="24" t="s">
        <v>1556</v>
      </c>
      <c r="C352" s="24" t="s">
        <v>23</v>
      </c>
      <c r="D352" s="24" t="s">
        <v>1572</v>
      </c>
      <c r="E352" s="37">
        <v>720000</v>
      </c>
      <c r="F352" s="37">
        <v>5</v>
      </c>
      <c r="G352" s="37">
        <v>0</v>
      </c>
      <c r="H352" s="37">
        <v>5</v>
      </c>
      <c r="I352" s="37">
        <v>1</v>
      </c>
      <c r="J352" s="37">
        <v>0</v>
      </c>
      <c r="K352" s="87">
        <v>5</v>
      </c>
      <c r="L352" s="37">
        <v>0</v>
      </c>
      <c r="M352" s="37">
        <v>1</v>
      </c>
      <c r="N352" s="37">
        <v>7</v>
      </c>
      <c r="O352" s="37">
        <v>0</v>
      </c>
      <c r="P352" s="37">
        <v>0</v>
      </c>
      <c r="Q352" s="37">
        <v>0</v>
      </c>
      <c r="R352" s="37">
        <v>2</v>
      </c>
      <c r="S352" s="37">
        <v>3</v>
      </c>
      <c r="T352" s="37">
        <v>3</v>
      </c>
      <c r="U352" s="37">
        <v>0</v>
      </c>
      <c r="V352" s="37">
        <v>504000</v>
      </c>
      <c r="W352" s="86">
        <f t="shared" si="141"/>
        <v>32</v>
      </c>
      <c r="X352">
        <f t="shared" si="144"/>
        <v>0</v>
      </c>
      <c r="Y352">
        <f t="shared" si="145"/>
        <v>0</v>
      </c>
      <c r="Z352">
        <f t="shared" si="146"/>
        <v>0</v>
      </c>
      <c r="AA352">
        <f t="shared" si="147"/>
        <v>0</v>
      </c>
      <c r="AB352">
        <f t="shared" si="148"/>
        <v>0</v>
      </c>
      <c r="AC352">
        <f t="shared" si="149"/>
        <v>0</v>
      </c>
      <c r="AD352">
        <f t="shared" si="150"/>
        <v>0</v>
      </c>
      <c r="AE352">
        <f t="shared" si="151"/>
        <v>0</v>
      </c>
      <c r="AF352">
        <f t="shared" si="152"/>
        <v>0</v>
      </c>
      <c r="AG352">
        <f t="shared" si="153"/>
        <v>0</v>
      </c>
      <c r="AH352">
        <f t="shared" si="154"/>
        <v>0</v>
      </c>
      <c r="AI352">
        <f t="shared" si="155"/>
        <v>0</v>
      </c>
      <c r="AJ352">
        <f t="shared" si="156"/>
        <v>0</v>
      </c>
      <c r="AK352">
        <f t="shared" si="157"/>
        <v>0</v>
      </c>
      <c r="AL352">
        <f t="shared" si="158"/>
        <v>1</v>
      </c>
      <c r="AM352">
        <f t="shared" si="159"/>
        <v>0</v>
      </c>
      <c r="AN352">
        <f t="shared" si="160"/>
        <v>0</v>
      </c>
      <c r="AO352">
        <f t="shared" si="161"/>
        <v>0</v>
      </c>
      <c r="AP352">
        <f t="shared" si="142"/>
        <v>0</v>
      </c>
      <c r="AQ352">
        <f t="shared" si="162"/>
        <v>0</v>
      </c>
      <c r="AR352">
        <f t="shared" si="163"/>
        <v>0</v>
      </c>
      <c r="AS352">
        <f t="shared" si="164"/>
        <v>0</v>
      </c>
      <c r="AT352">
        <f t="shared" si="165"/>
        <v>0</v>
      </c>
      <c r="AU352">
        <f t="shared" si="143"/>
        <v>0</v>
      </c>
      <c r="AV352">
        <f t="shared" si="166"/>
        <v>0</v>
      </c>
      <c r="AW352">
        <f t="shared" si="167"/>
        <v>0</v>
      </c>
      <c r="AX352">
        <f t="shared" si="168"/>
        <v>0</v>
      </c>
    </row>
    <row r="353" spans="1:50" ht="47.25" hidden="1" x14ac:dyDescent="0.25">
      <c r="A353" s="115">
        <v>352</v>
      </c>
      <c r="B353" s="24" t="s">
        <v>1544</v>
      </c>
      <c r="C353" s="24" t="s">
        <v>982</v>
      </c>
      <c r="D353" s="24" t="s">
        <v>1550</v>
      </c>
      <c r="E353" s="37">
        <v>1914110</v>
      </c>
      <c r="F353" s="37">
        <v>5</v>
      </c>
      <c r="G353" s="37">
        <v>3</v>
      </c>
      <c r="H353" s="37">
        <v>3</v>
      </c>
      <c r="I353" s="37">
        <v>1</v>
      </c>
      <c r="J353" s="37">
        <v>0</v>
      </c>
      <c r="K353" s="87">
        <v>1</v>
      </c>
      <c r="L353" s="37">
        <v>0</v>
      </c>
      <c r="M353" s="37">
        <v>1</v>
      </c>
      <c r="N353" s="37">
        <v>5</v>
      </c>
      <c r="O353" s="37">
        <v>5</v>
      </c>
      <c r="P353" s="37">
        <v>0</v>
      </c>
      <c r="Q353" s="37">
        <v>0</v>
      </c>
      <c r="R353" s="37">
        <v>2</v>
      </c>
      <c r="S353" s="37">
        <v>3</v>
      </c>
      <c r="T353" s="37">
        <v>3</v>
      </c>
      <c r="U353" s="37">
        <v>0</v>
      </c>
      <c r="V353" s="37">
        <v>1435582.51</v>
      </c>
      <c r="W353" s="86">
        <f t="shared" si="141"/>
        <v>32</v>
      </c>
      <c r="X353">
        <f t="shared" si="144"/>
        <v>0</v>
      </c>
      <c r="Y353">
        <f t="shared" si="145"/>
        <v>0</v>
      </c>
      <c r="Z353">
        <f t="shared" si="146"/>
        <v>0</v>
      </c>
      <c r="AA353">
        <f t="shared" si="147"/>
        <v>0</v>
      </c>
      <c r="AB353">
        <f t="shared" si="148"/>
        <v>0</v>
      </c>
      <c r="AC353">
        <f t="shared" si="149"/>
        <v>0</v>
      </c>
      <c r="AD353">
        <f t="shared" si="150"/>
        <v>0</v>
      </c>
      <c r="AE353">
        <f t="shared" si="151"/>
        <v>0</v>
      </c>
      <c r="AF353">
        <f t="shared" si="152"/>
        <v>0</v>
      </c>
      <c r="AG353">
        <f t="shared" si="153"/>
        <v>0</v>
      </c>
      <c r="AH353">
        <f t="shared" si="154"/>
        <v>0</v>
      </c>
      <c r="AI353">
        <f t="shared" si="155"/>
        <v>0</v>
      </c>
      <c r="AJ353">
        <f t="shared" si="156"/>
        <v>0</v>
      </c>
      <c r="AK353">
        <f t="shared" si="157"/>
        <v>0</v>
      </c>
      <c r="AL353">
        <f t="shared" si="158"/>
        <v>1</v>
      </c>
      <c r="AM353">
        <f t="shared" si="159"/>
        <v>0</v>
      </c>
      <c r="AN353">
        <f t="shared" si="160"/>
        <v>0</v>
      </c>
      <c r="AO353">
        <f t="shared" si="161"/>
        <v>0</v>
      </c>
      <c r="AP353">
        <f t="shared" si="142"/>
        <v>0</v>
      </c>
      <c r="AQ353">
        <f t="shared" si="162"/>
        <v>0</v>
      </c>
      <c r="AR353">
        <f t="shared" si="163"/>
        <v>0</v>
      </c>
      <c r="AS353">
        <f t="shared" si="164"/>
        <v>0</v>
      </c>
      <c r="AT353">
        <f t="shared" si="165"/>
        <v>0</v>
      </c>
      <c r="AU353">
        <f t="shared" si="143"/>
        <v>0</v>
      </c>
      <c r="AV353">
        <f t="shared" si="166"/>
        <v>0</v>
      </c>
      <c r="AW353">
        <f t="shared" si="167"/>
        <v>0</v>
      </c>
      <c r="AX353">
        <f t="shared" si="168"/>
        <v>0</v>
      </c>
    </row>
    <row r="354" spans="1:50" ht="47.25" hidden="1" x14ac:dyDescent="0.25">
      <c r="A354" s="115">
        <v>353</v>
      </c>
      <c r="B354" s="18" t="s">
        <v>964</v>
      </c>
      <c r="C354" s="18" t="s">
        <v>1720</v>
      </c>
      <c r="D354" s="18" t="s">
        <v>1721</v>
      </c>
      <c r="E354" s="15">
        <v>1310400</v>
      </c>
      <c r="F354" s="16">
        <v>5</v>
      </c>
      <c r="G354" s="16">
        <v>3</v>
      </c>
      <c r="H354" s="16">
        <v>3</v>
      </c>
      <c r="I354" s="16">
        <v>3</v>
      </c>
      <c r="J354" s="16">
        <v>0</v>
      </c>
      <c r="K354" s="16">
        <v>3</v>
      </c>
      <c r="L354" s="16">
        <v>0</v>
      </c>
      <c r="M354" s="16">
        <v>4</v>
      </c>
      <c r="N354" s="16">
        <v>1</v>
      </c>
      <c r="O354" s="16">
        <v>1</v>
      </c>
      <c r="P354" s="16">
        <v>1</v>
      </c>
      <c r="Q354" s="16">
        <v>2</v>
      </c>
      <c r="R354" s="16">
        <v>2</v>
      </c>
      <c r="S354" s="16">
        <v>3</v>
      </c>
      <c r="T354" s="16">
        <v>1</v>
      </c>
      <c r="U354" s="16">
        <v>0</v>
      </c>
      <c r="V354" s="15"/>
      <c r="W354" s="11">
        <f t="shared" si="141"/>
        <v>32</v>
      </c>
      <c r="X354">
        <f t="shared" si="144"/>
        <v>0</v>
      </c>
      <c r="Y354">
        <f t="shared" si="145"/>
        <v>0</v>
      </c>
      <c r="Z354">
        <f t="shared" si="146"/>
        <v>0</v>
      </c>
      <c r="AA354">
        <f t="shared" si="147"/>
        <v>0</v>
      </c>
      <c r="AB354">
        <f t="shared" si="148"/>
        <v>0</v>
      </c>
      <c r="AC354">
        <f t="shared" si="149"/>
        <v>0</v>
      </c>
      <c r="AD354">
        <f t="shared" si="150"/>
        <v>0</v>
      </c>
      <c r="AE354">
        <f t="shared" si="151"/>
        <v>0</v>
      </c>
      <c r="AF354">
        <f t="shared" si="152"/>
        <v>0</v>
      </c>
      <c r="AG354">
        <f t="shared" si="153"/>
        <v>0</v>
      </c>
      <c r="AH354">
        <f t="shared" si="154"/>
        <v>0</v>
      </c>
      <c r="AI354">
        <f t="shared" si="155"/>
        <v>0</v>
      </c>
      <c r="AJ354">
        <f t="shared" si="156"/>
        <v>0</v>
      </c>
      <c r="AK354">
        <f t="shared" si="157"/>
        <v>0</v>
      </c>
      <c r="AL354">
        <f t="shared" si="158"/>
        <v>0</v>
      </c>
      <c r="AM354">
        <f t="shared" si="159"/>
        <v>0</v>
      </c>
      <c r="AN354">
        <f t="shared" si="160"/>
        <v>0</v>
      </c>
      <c r="AO354">
        <f t="shared" si="161"/>
        <v>0</v>
      </c>
      <c r="AP354">
        <f t="shared" si="142"/>
        <v>1</v>
      </c>
      <c r="AQ354">
        <f t="shared" si="162"/>
        <v>0</v>
      </c>
      <c r="AR354">
        <f t="shared" si="163"/>
        <v>0</v>
      </c>
      <c r="AS354">
        <f t="shared" si="164"/>
        <v>0</v>
      </c>
      <c r="AT354">
        <f t="shared" si="165"/>
        <v>0</v>
      </c>
      <c r="AU354">
        <f t="shared" si="143"/>
        <v>0</v>
      </c>
      <c r="AV354">
        <f t="shared" si="166"/>
        <v>0</v>
      </c>
      <c r="AW354">
        <f t="shared" si="167"/>
        <v>0</v>
      </c>
      <c r="AX354">
        <f t="shared" si="168"/>
        <v>0</v>
      </c>
    </row>
    <row r="355" spans="1:50" ht="63" hidden="1" x14ac:dyDescent="0.25">
      <c r="A355" s="115">
        <v>354</v>
      </c>
      <c r="B355" s="24" t="s">
        <v>1503</v>
      </c>
      <c r="C355" s="24" t="s">
        <v>1504</v>
      </c>
      <c r="D355" s="24" t="s">
        <v>1505</v>
      </c>
      <c r="E355" s="24">
        <v>1130000</v>
      </c>
      <c r="F355" s="24">
        <v>5</v>
      </c>
      <c r="G355" s="24">
        <v>3</v>
      </c>
      <c r="H355" s="24">
        <v>3</v>
      </c>
      <c r="I355" s="24">
        <v>1</v>
      </c>
      <c r="J355" s="24">
        <v>0</v>
      </c>
      <c r="K355" s="89">
        <v>1</v>
      </c>
      <c r="L355" s="24">
        <v>0</v>
      </c>
      <c r="M355" s="24">
        <v>1</v>
      </c>
      <c r="N355" s="24">
        <v>9</v>
      </c>
      <c r="O355" s="24">
        <v>0</v>
      </c>
      <c r="P355" s="24">
        <v>0</v>
      </c>
      <c r="Q355" s="24">
        <v>0</v>
      </c>
      <c r="R355" s="24">
        <v>2</v>
      </c>
      <c r="S355" s="24">
        <v>3</v>
      </c>
      <c r="T355" s="24">
        <v>3</v>
      </c>
      <c r="U355" s="24">
        <v>0</v>
      </c>
      <c r="V355" s="24">
        <v>904000</v>
      </c>
      <c r="W355" s="86">
        <f t="shared" si="141"/>
        <v>31</v>
      </c>
      <c r="X355">
        <f t="shared" si="144"/>
        <v>0</v>
      </c>
      <c r="Y355">
        <f t="shared" si="145"/>
        <v>0</v>
      </c>
      <c r="Z355">
        <f t="shared" si="146"/>
        <v>0</v>
      </c>
      <c r="AA355">
        <f t="shared" si="147"/>
        <v>0</v>
      </c>
      <c r="AB355">
        <f t="shared" si="148"/>
        <v>0</v>
      </c>
      <c r="AC355">
        <f t="shared" si="149"/>
        <v>0</v>
      </c>
      <c r="AD355">
        <f t="shared" si="150"/>
        <v>0</v>
      </c>
      <c r="AE355">
        <f t="shared" si="151"/>
        <v>0</v>
      </c>
      <c r="AF355">
        <f t="shared" si="152"/>
        <v>0</v>
      </c>
      <c r="AG355">
        <f t="shared" si="153"/>
        <v>0</v>
      </c>
      <c r="AH355">
        <f t="shared" si="154"/>
        <v>0</v>
      </c>
      <c r="AI355">
        <f t="shared" si="155"/>
        <v>0</v>
      </c>
      <c r="AJ355">
        <f t="shared" si="156"/>
        <v>0</v>
      </c>
      <c r="AK355">
        <f t="shared" si="157"/>
        <v>0</v>
      </c>
      <c r="AL355">
        <f t="shared" si="158"/>
        <v>1</v>
      </c>
      <c r="AM355">
        <f t="shared" si="159"/>
        <v>0</v>
      </c>
      <c r="AN355">
        <f t="shared" si="160"/>
        <v>0</v>
      </c>
      <c r="AO355">
        <f t="shared" si="161"/>
        <v>0</v>
      </c>
      <c r="AP355">
        <f t="shared" si="142"/>
        <v>0</v>
      </c>
      <c r="AQ355">
        <f t="shared" si="162"/>
        <v>0</v>
      </c>
      <c r="AR355">
        <f t="shared" si="163"/>
        <v>0</v>
      </c>
      <c r="AS355">
        <f t="shared" si="164"/>
        <v>0</v>
      </c>
      <c r="AT355">
        <f t="shared" si="165"/>
        <v>0</v>
      </c>
      <c r="AU355">
        <f t="shared" si="143"/>
        <v>0</v>
      </c>
      <c r="AV355">
        <f t="shared" si="166"/>
        <v>0</v>
      </c>
      <c r="AW355">
        <f t="shared" si="167"/>
        <v>0</v>
      </c>
      <c r="AX355">
        <f t="shared" si="168"/>
        <v>0</v>
      </c>
    </row>
    <row r="356" spans="1:50" ht="63" hidden="1" x14ac:dyDescent="0.25">
      <c r="A356" s="115">
        <v>355</v>
      </c>
      <c r="B356" s="24" t="s">
        <v>1503</v>
      </c>
      <c r="C356" s="24" t="s">
        <v>1510</v>
      </c>
      <c r="D356" s="24" t="s">
        <v>1511</v>
      </c>
      <c r="E356" s="24">
        <v>1130000</v>
      </c>
      <c r="F356" s="24">
        <v>5</v>
      </c>
      <c r="G356" s="24">
        <v>3</v>
      </c>
      <c r="H356" s="24">
        <v>3</v>
      </c>
      <c r="I356" s="24">
        <v>1</v>
      </c>
      <c r="J356" s="24">
        <v>0</v>
      </c>
      <c r="K356" s="89">
        <v>1</v>
      </c>
      <c r="L356" s="24">
        <v>0</v>
      </c>
      <c r="M356" s="24">
        <v>1</v>
      </c>
      <c r="N356" s="24">
        <v>9</v>
      </c>
      <c r="O356" s="24">
        <v>0</v>
      </c>
      <c r="P356" s="24">
        <v>0</v>
      </c>
      <c r="Q356" s="89">
        <v>0</v>
      </c>
      <c r="R356" s="24">
        <v>2</v>
      </c>
      <c r="S356" s="24">
        <v>3</v>
      </c>
      <c r="T356" s="24">
        <v>3</v>
      </c>
      <c r="U356" s="24">
        <v>0</v>
      </c>
      <c r="V356" s="24">
        <v>904000</v>
      </c>
      <c r="W356" s="86">
        <f t="shared" si="141"/>
        <v>31</v>
      </c>
      <c r="X356">
        <f t="shared" si="144"/>
        <v>0</v>
      </c>
      <c r="Y356">
        <f t="shared" si="145"/>
        <v>0</v>
      </c>
      <c r="Z356">
        <f t="shared" si="146"/>
        <v>0</v>
      </c>
      <c r="AA356">
        <f t="shared" si="147"/>
        <v>0</v>
      </c>
      <c r="AB356">
        <f t="shared" si="148"/>
        <v>0</v>
      </c>
      <c r="AC356">
        <f t="shared" si="149"/>
        <v>0</v>
      </c>
      <c r="AD356">
        <f t="shared" si="150"/>
        <v>0</v>
      </c>
      <c r="AE356">
        <f t="shared" si="151"/>
        <v>0</v>
      </c>
      <c r="AF356">
        <f t="shared" si="152"/>
        <v>0</v>
      </c>
      <c r="AG356">
        <f t="shared" si="153"/>
        <v>0</v>
      </c>
      <c r="AH356">
        <f t="shared" si="154"/>
        <v>0</v>
      </c>
      <c r="AI356">
        <f t="shared" si="155"/>
        <v>0</v>
      </c>
      <c r="AJ356">
        <f t="shared" si="156"/>
        <v>0</v>
      </c>
      <c r="AK356">
        <f t="shared" si="157"/>
        <v>0</v>
      </c>
      <c r="AL356">
        <f t="shared" si="158"/>
        <v>1</v>
      </c>
      <c r="AM356">
        <f t="shared" si="159"/>
        <v>0</v>
      </c>
      <c r="AN356">
        <f t="shared" si="160"/>
        <v>0</v>
      </c>
      <c r="AO356">
        <f t="shared" si="161"/>
        <v>0</v>
      </c>
      <c r="AP356">
        <f t="shared" si="142"/>
        <v>0</v>
      </c>
      <c r="AQ356">
        <f t="shared" si="162"/>
        <v>0</v>
      </c>
      <c r="AR356">
        <f t="shared" si="163"/>
        <v>0</v>
      </c>
      <c r="AS356">
        <f t="shared" si="164"/>
        <v>0</v>
      </c>
      <c r="AT356">
        <f t="shared" si="165"/>
        <v>0</v>
      </c>
      <c r="AU356">
        <f t="shared" si="143"/>
        <v>0</v>
      </c>
      <c r="AV356">
        <f t="shared" si="166"/>
        <v>0</v>
      </c>
      <c r="AW356">
        <f t="shared" si="167"/>
        <v>0</v>
      </c>
      <c r="AX356">
        <f t="shared" si="168"/>
        <v>0</v>
      </c>
    </row>
    <row r="357" spans="1:50" ht="78.75" hidden="1" x14ac:dyDescent="0.25">
      <c r="A357" s="115">
        <v>356</v>
      </c>
      <c r="B357" s="24" t="s">
        <v>459</v>
      </c>
      <c r="C357" s="24" t="s">
        <v>464</v>
      </c>
      <c r="D357" s="24" t="s">
        <v>465</v>
      </c>
      <c r="E357" s="47">
        <v>603931.79</v>
      </c>
      <c r="F357" s="37">
        <v>0</v>
      </c>
      <c r="G357" s="37">
        <v>0</v>
      </c>
      <c r="H357" s="37">
        <v>3</v>
      </c>
      <c r="I357" s="37">
        <v>2</v>
      </c>
      <c r="J357" s="37">
        <v>0</v>
      </c>
      <c r="K357" s="37">
        <v>3</v>
      </c>
      <c r="L357" s="37">
        <v>0</v>
      </c>
      <c r="M357" s="37">
        <v>1</v>
      </c>
      <c r="N357" s="37">
        <v>4</v>
      </c>
      <c r="O357" s="37">
        <v>5</v>
      </c>
      <c r="P357" s="37">
        <v>5</v>
      </c>
      <c r="Q357" s="37">
        <v>0</v>
      </c>
      <c r="R357" s="37">
        <v>2</v>
      </c>
      <c r="S357" s="37">
        <v>3</v>
      </c>
      <c r="T357" s="37">
        <v>3</v>
      </c>
      <c r="U357" s="37">
        <v>0</v>
      </c>
      <c r="V357" s="47">
        <v>452948.84</v>
      </c>
      <c r="W357" s="86">
        <f t="shared" si="141"/>
        <v>31</v>
      </c>
      <c r="X357">
        <f t="shared" si="144"/>
        <v>1</v>
      </c>
      <c r="Y357">
        <f t="shared" si="145"/>
        <v>0</v>
      </c>
      <c r="Z357">
        <f t="shared" si="146"/>
        <v>0</v>
      </c>
      <c r="AA357">
        <f t="shared" si="147"/>
        <v>0</v>
      </c>
      <c r="AB357">
        <f t="shared" si="148"/>
        <v>0</v>
      </c>
      <c r="AC357">
        <f t="shared" si="149"/>
        <v>0</v>
      </c>
      <c r="AD357">
        <f t="shared" si="150"/>
        <v>0</v>
      </c>
      <c r="AE357">
        <f t="shared" si="151"/>
        <v>0</v>
      </c>
      <c r="AF357">
        <f t="shared" si="152"/>
        <v>0</v>
      </c>
      <c r="AG357">
        <f t="shared" si="153"/>
        <v>0</v>
      </c>
      <c r="AH357">
        <f t="shared" si="154"/>
        <v>0</v>
      </c>
      <c r="AI357">
        <f t="shared" si="155"/>
        <v>0</v>
      </c>
      <c r="AJ357">
        <f t="shared" si="156"/>
        <v>0</v>
      </c>
      <c r="AK357">
        <f t="shared" si="157"/>
        <v>0</v>
      </c>
      <c r="AL357">
        <f t="shared" si="158"/>
        <v>0</v>
      </c>
      <c r="AM357">
        <f t="shared" si="159"/>
        <v>0</v>
      </c>
      <c r="AN357">
        <f t="shared" si="160"/>
        <v>0</v>
      </c>
      <c r="AO357">
        <f t="shared" si="161"/>
        <v>0</v>
      </c>
      <c r="AP357">
        <f t="shared" si="142"/>
        <v>0</v>
      </c>
      <c r="AQ357">
        <f t="shared" si="162"/>
        <v>0</v>
      </c>
      <c r="AR357">
        <f t="shared" si="163"/>
        <v>0</v>
      </c>
      <c r="AS357">
        <f t="shared" si="164"/>
        <v>0</v>
      </c>
      <c r="AT357">
        <f t="shared" si="165"/>
        <v>0</v>
      </c>
      <c r="AU357">
        <f t="shared" si="143"/>
        <v>0</v>
      </c>
      <c r="AV357">
        <f t="shared" si="166"/>
        <v>0</v>
      </c>
      <c r="AW357">
        <f t="shared" si="167"/>
        <v>0</v>
      </c>
      <c r="AX357">
        <f t="shared" si="168"/>
        <v>0</v>
      </c>
    </row>
    <row r="358" spans="1:50" ht="63" hidden="1" x14ac:dyDescent="0.25">
      <c r="A358" s="115">
        <v>357</v>
      </c>
      <c r="B358" s="24" t="s">
        <v>1056</v>
      </c>
      <c r="C358" s="24" t="s">
        <v>982</v>
      </c>
      <c r="D358" s="24" t="s">
        <v>1401</v>
      </c>
      <c r="E358" s="9">
        <v>762111.79</v>
      </c>
      <c r="F358" s="24">
        <v>2</v>
      </c>
      <c r="G358" s="24">
        <v>3</v>
      </c>
      <c r="H358" s="24">
        <v>3</v>
      </c>
      <c r="I358" s="24">
        <v>1</v>
      </c>
      <c r="J358" s="24">
        <v>0</v>
      </c>
      <c r="K358" s="24">
        <v>3</v>
      </c>
      <c r="L358" s="24">
        <v>0</v>
      </c>
      <c r="M358" s="24">
        <v>1</v>
      </c>
      <c r="N358" s="24">
        <v>10</v>
      </c>
      <c r="O358" s="24">
        <v>0</v>
      </c>
      <c r="P358" s="24">
        <v>0</v>
      </c>
      <c r="Q358" s="24">
        <v>0</v>
      </c>
      <c r="R358" s="24">
        <v>2</v>
      </c>
      <c r="S358" s="24">
        <v>3</v>
      </c>
      <c r="T358" s="24">
        <v>3</v>
      </c>
      <c r="U358" s="24">
        <v>0</v>
      </c>
      <c r="V358" s="9">
        <v>601900.59</v>
      </c>
      <c r="W358" s="86">
        <f t="shared" si="141"/>
        <v>31</v>
      </c>
      <c r="X358">
        <f t="shared" si="144"/>
        <v>0</v>
      </c>
      <c r="Y358">
        <f t="shared" si="145"/>
        <v>0</v>
      </c>
      <c r="Z358">
        <f t="shared" si="146"/>
        <v>0</v>
      </c>
      <c r="AA358">
        <f t="shared" si="147"/>
        <v>0</v>
      </c>
      <c r="AB358">
        <f t="shared" si="148"/>
        <v>0</v>
      </c>
      <c r="AC358">
        <f t="shared" si="149"/>
        <v>0</v>
      </c>
      <c r="AD358">
        <f t="shared" si="150"/>
        <v>0</v>
      </c>
      <c r="AE358">
        <f t="shared" si="151"/>
        <v>0</v>
      </c>
      <c r="AF358">
        <f t="shared" si="152"/>
        <v>0</v>
      </c>
      <c r="AG358">
        <f t="shared" si="153"/>
        <v>0</v>
      </c>
      <c r="AH358">
        <f t="shared" si="154"/>
        <v>1</v>
      </c>
      <c r="AI358">
        <f t="shared" si="155"/>
        <v>0</v>
      </c>
      <c r="AJ358">
        <f t="shared" si="156"/>
        <v>0</v>
      </c>
      <c r="AK358">
        <f t="shared" si="157"/>
        <v>0</v>
      </c>
      <c r="AL358">
        <f t="shared" si="158"/>
        <v>0</v>
      </c>
      <c r="AM358">
        <f t="shared" si="159"/>
        <v>0</v>
      </c>
      <c r="AN358">
        <f t="shared" si="160"/>
        <v>0</v>
      </c>
      <c r="AO358">
        <f t="shared" si="161"/>
        <v>0</v>
      </c>
      <c r="AP358">
        <f t="shared" si="142"/>
        <v>0</v>
      </c>
      <c r="AQ358">
        <f t="shared" si="162"/>
        <v>0</v>
      </c>
      <c r="AR358">
        <f t="shared" si="163"/>
        <v>0</v>
      </c>
      <c r="AS358">
        <f t="shared" si="164"/>
        <v>0</v>
      </c>
      <c r="AT358">
        <f t="shared" si="165"/>
        <v>0</v>
      </c>
      <c r="AU358">
        <f t="shared" si="143"/>
        <v>0</v>
      </c>
      <c r="AV358">
        <f t="shared" si="166"/>
        <v>0</v>
      </c>
      <c r="AW358">
        <f t="shared" si="167"/>
        <v>0</v>
      </c>
      <c r="AX358">
        <f t="shared" si="168"/>
        <v>0</v>
      </c>
    </row>
    <row r="359" spans="1:50" ht="126" hidden="1" x14ac:dyDescent="0.25">
      <c r="A359" s="115">
        <v>358</v>
      </c>
      <c r="B359" s="48" t="s">
        <v>292</v>
      </c>
      <c r="C359" s="48" t="s">
        <v>890</v>
      </c>
      <c r="D359" s="48" t="s">
        <v>891</v>
      </c>
      <c r="E359" s="47">
        <v>420000</v>
      </c>
      <c r="F359" s="37">
        <v>9</v>
      </c>
      <c r="G359" s="85">
        <v>0</v>
      </c>
      <c r="H359" s="85">
        <v>5</v>
      </c>
      <c r="I359" s="85">
        <v>1</v>
      </c>
      <c r="J359" s="85">
        <v>0</v>
      </c>
      <c r="K359" s="85">
        <v>1</v>
      </c>
      <c r="L359" s="85">
        <v>0</v>
      </c>
      <c r="M359" s="85">
        <v>1</v>
      </c>
      <c r="N359" s="85">
        <v>0</v>
      </c>
      <c r="O359" s="37">
        <v>0</v>
      </c>
      <c r="P359" s="37">
        <v>9</v>
      </c>
      <c r="Q359" s="85">
        <v>0</v>
      </c>
      <c r="R359" s="85">
        <v>2</v>
      </c>
      <c r="S359" s="85">
        <v>3</v>
      </c>
      <c r="T359" s="85">
        <v>0</v>
      </c>
      <c r="U359" s="37">
        <v>0</v>
      </c>
      <c r="V359" s="47">
        <v>237000</v>
      </c>
      <c r="W359" s="86">
        <f t="shared" si="141"/>
        <v>31</v>
      </c>
      <c r="X359">
        <f t="shared" si="144"/>
        <v>0</v>
      </c>
      <c r="Y359">
        <f t="shared" si="145"/>
        <v>0</v>
      </c>
      <c r="Z359">
        <f t="shared" si="146"/>
        <v>0</v>
      </c>
      <c r="AA359">
        <f t="shared" si="147"/>
        <v>0</v>
      </c>
      <c r="AB359">
        <f t="shared" si="148"/>
        <v>0</v>
      </c>
      <c r="AC359">
        <f t="shared" si="149"/>
        <v>0</v>
      </c>
      <c r="AD359">
        <f t="shared" si="150"/>
        <v>0</v>
      </c>
      <c r="AE359">
        <f t="shared" si="151"/>
        <v>0</v>
      </c>
      <c r="AF359">
        <f t="shared" si="152"/>
        <v>0</v>
      </c>
      <c r="AG359">
        <f t="shared" si="153"/>
        <v>0</v>
      </c>
      <c r="AH359">
        <f t="shared" si="154"/>
        <v>0</v>
      </c>
      <c r="AI359">
        <f t="shared" si="155"/>
        <v>0</v>
      </c>
      <c r="AJ359">
        <f t="shared" si="156"/>
        <v>0</v>
      </c>
      <c r="AK359">
        <f t="shared" si="157"/>
        <v>0</v>
      </c>
      <c r="AL359">
        <f t="shared" si="158"/>
        <v>0</v>
      </c>
      <c r="AM359">
        <f t="shared" si="159"/>
        <v>0</v>
      </c>
      <c r="AN359">
        <f t="shared" si="160"/>
        <v>0</v>
      </c>
      <c r="AO359">
        <f t="shared" si="161"/>
        <v>0</v>
      </c>
      <c r="AP359">
        <f t="shared" si="142"/>
        <v>0</v>
      </c>
      <c r="AQ359">
        <f t="shared" si="162"/>
        <v>0</v>
      </c>
      <c r="AR359">
        <f t="shared" si="163"/>
        <v>0</v>
      </c>
      <c r="AS359">
        <f t="shared" si="164"/>
        <v>0</v>
      </c>
      <c r="AT359">
        <f t="shared" si="165"/>
        <v>0</v>
      </c>
      <c r="AU359">
        <f t="shared" si="143"/>
        <v>0</v>
      </c>
      <c r="AV359">
        <f t="shared" si="166"/>
        <v>0</v>
      </c>
      <c r="AW359">
        <f t="shared" si="167"/>
        <v>1</v>
      </c>
      <c r="AX359">
        <f t="shared" si="168"/>
        <v>0</v>
      </c>
    </row>
    <row r="360" spans="1:50" ht="94.5" hidden="1" x14ac:dyDescent="0.25">
      <c r="A360" s="115">
        <v>359</v>
      </c>
      <c r="B360" s="7" t="s">
        <v>133</v>
      </c>
      <c r="C360" s="7" t="s">
        <v>145</v>
      </c>
      <c r="D360" s="7" t="s">
        <v>146</v>
      </c>
      <c r="E360" s="47">
        <v>1005000</v>
      </c>
      <c r="F360" s="37">
        <v>0</v>
      </c>
      <c r="G360" s="85">
        <v>3</v>
      </c>
      <c r="H360" s="85">
        <v>3</v>
      </c>
      <c r="I360" s="85">
        <v>2</v>
      </c>
      <c r="J360" s="85">
        <v>0</v>
      </c>
      <c r="K360" s="85">
        <v>5</v>
      </c>
      <c r="L360" s="85">
        <v>0</v>
      </c>
      <c r="M360" s="85">
        <v>1</v>
      </c>
      <c r="N360" s="85">
        <v>1</v>
      </c>
      <c r="O360" s="37">
        <v>6</v>
      </c>
      <c r="P360" s="37">
        <v>5</v>
      </c>
      <c r="Q360" s="85">
        <v>0</v>
      </c>
      <c r="R360" s="85">
        <v>2</v>
      </c>
      <c r="S360" s="85">
        <v>3</v>
      </c>
      <c r="T360" s="85">
        <v>0</v>
      </c>
      <c r="U360" s="85">
        <v>0</v>
      </c>
      <c r="V360" s="47">
        <v>700000</v>
      </c>
      <c r="W360" s="86">
        <f t="shared" si="141"/>
        <v>31</v>
      </c>
      <c r="X360">
        <f t="shared" si="144"/>
        <v>0</v>
      </c>
      <c r="Y360">
        <f t="shared" si="145"/>
        <v>0</v>
      </c>
      <c r="Z360">
        <f t="shared" si="146"/>
        <v>0</v>
      </c>
      <c r="AA360">
        <f t="shared" si="147"/>
        <v>0</v>
      </c>
      <c r="AB360">
        <f t="shared" si="148"/>
        <v>0</v>
      </c>
      <c r="AC360">
        <f t="shared" si="149"/>
        <v>0</v>
      </c>
      <c r="AD360">
        <f t="shared" si="150"/>
        <v>0</v>
      </c>
      <c r="AE360">
        <f t="shared" si="151"/>
        <v>0</v>
      </c>
      <c r="AF360">
        <f t="shared" si="152"/>
        <v>0</v>
      </c>
      <c r="AG360">
        <f t="shared" si="153"/>
        <v>0</v>
      </c>
      <c r="AH360">
        <f t="shared" si="154"/>
        <v>0</v>
      </c>
      <c r="AI360">
        <f t="shared" si="155"/>
        <v>0</v>
      </c>
      <c r="AJ360">
        <f t="shared" si="156"/>
        <v>1</v>
      </c>
      <c r="AK360">
        <f t="shared" si="157"/>
        <v>0</v>
      </c>
      <c r="AL360">
        <f t="shared" si="158"/>
        <v>0</v>
      </c>
      <c r="AM360">
        <f t="shared" si="159"/>
        <v>0</v>
      </c>
      <c r="AN360">
        <f t="shared" si="160"/>
        <v>0</v>
      </c>
      <c r="AO360">
        <f t="shared" si="161"/>
        <v>0</v>
      </c>
      <c r="AP360">
        <f t="shared" si="142"/>
        <v>0</v>
      </c>
      <c r="AQ360">
        <f t="shared" si="162"/>
        <v>0</v>
      </c>
      <c r="AR360">
        <f t="shared" si="163"/>
        <v>0</v>
      </c>
      <c r="AS360">
        <f t="shared" si="164"/>
        <v>0</v>
      </c>
      <c r="AT360">
        <f t="shared" si="165"/>
        <v>0</v>
      </c>
      <c r="AU360">
        <f t="shared" si="143"/>
        <v>0</v>
      </c>
      <c r="AV360">
        <f t="shared" si="166"/>
        <v>0</v>
      </c>
      <c r="AW360">
        <f t="shared" si="167"/>
        <v>0</v>
      </c>
      <c r="AX360">
        <f t="shared" si="168"/>
        <v>0</v>
      </c>
    </row>
    <row r="361" spans="1:50" ht="63" hidden="1" x14ac:dyDescent="0.25">
      <c r="A361" s="115">
        <v>360</v>
      </c>
      <c r="B361" s="48" t="s">
        <v>265</v>
      </c>
      <c r="C361" s="48" t="s">
        <v>861</v>
      </c>
      <c r="D361" s="48" t="s">
        <v>862</v>
      </c>
      <c r="E361" s="47">
        <v>2010000</v>
      </c>
      <c r="F361" s="37">
        <v>5</v>
      </c>
      <c r="G361" s="85">
        <v>3</v>
      </c>
      <c r="H361" s="85">
        <v>3</v>
      </c>
      <c r="I361" s="85">
        <v>1</v>
      </c>
      <c r="J361" s="85">
        <v>0</v>
      </c>
      <c r="K361" s="85">
        <v>1</v>
      </c>
      <c r="L361" s="85">
        <v>0</v>
      </c>
      <c r="M361" s="85">
        <v>1</v>
      </c>
      <c r="N361" s="85">
        <v>3</v>
      </c>
      <c r="O361" s="37">
        <v>1</v>
      </c>
      <c r="P361" s="37">
        <v>5</v>
      </c>
      <c r="Q361" s="85">
        <v>0</v>
      </c>
      <c r="R361" s="85">
        <v>2</v>
      </c>
      <c r="S361" s="85">
        <v>3</v>
      </c>
      <c r="T361" s="85">
        <v>3</v>
      </c>
      <c r="U361" s="37">
        <v>0</v>
      </c>
      <c r="V361" s="47">
        <v>1588400</v>
      </c>
      <c r="W361" s="86">
        <f t="shared" si="141"/>
        <v>31</v>
      </c>
      <c r="X361">
        <f t="shared" si="144"/>
        <v>0</v>
      </c>
      <c r="Y361">
        <f t="shared" si="145"/>
        <v>0</v>
      </c>
      <c r="Z361">
        <f t="shared" si="146"/>
        <v>0</v>
      </c>
      <c r="AA361">
        <f t="shared" si="147"/>
        <v>0</v>
      </c>
      <c r="AB361">
        <f t="shared" si="148"/>
        <v>0</v>
      </c>
      <c r="AC361">
        <f t="shared" si="149"/>
        <v>0</v>
      </c>
      <c r="AD361">
        <f t="shared" si="150"/>
        <v>0</v>
      </c>
      <c r="AE361">
        <f t="shared" si="151"/>
        <v>0</v>
      </c>
      <c r="AF361">
        <f t="shared" si="152"/>
        <v>0</v>
      </c>
      <c r="AG361">
        <f t="shared" si="153"/>
        <v>0</v>
      </c>
      <c r="AH361">
        <f t="shared" si="154"/>
        <v>0</v>
      </c>
      <c r="AI361">
        <f t="shared" si="155"/>
        <v>0</v>
      </c>
      <c r="AJ361">
        <f t="shared" si="156"/>
        <v>0</v>
      </c>
      <c r="AK361">
        <f t="shared" si="157"/>
        <v>0</v>
      </c>
      <c r="AL361">
        <f t="shared" si="158"/>
        <v>1</v>
      </c>
      <c r="AM361">
        <f t="shared" si="159"/>
        <v>0</v>
      </c>
      <c r="AN361">
        <f t="shared" si="160"/>
        <v>0</v>
      </c>
      <c r="AO361">
        <f t="shared" si="161"/>
        <v>0</v>
      </c>
      <c r="AP361">
        <f t="shared" si="142"/>
        <v>0</v>
      </c>
      <c r="AQ361">
        <f t="shared" si="162"/>
        <v>0</v>
      </c>
      <c r="AR361">
        <f t="shared" si="163"/>
        <v>0</v>
      </c>
      <c r="AS361">
        <f t="shared" si="164"/>
        <v>0</v>
      </c>
      <c r="AT361">
        <f t="shared" si="165"/>
        <v>0</v>
      </c>
      <c r="AU361">
        <f t="shared" si="143"/>
        <v>0</v>
      </c>
      <c r="AV361">
        <f t="shared" si="166"/>
        <v>0</v>
      </c>
      <c r="AW361">
        <f t="shared" si="167"/>
        <v>0</v>
      </c>
      <c r="AX361">
        <f t="shared" si="168"/>
        <v>0</v>
      </c>
    </row>
    <row r="362" spans="1:50" ht="63" hidden="1" x14ac:dyDescent="0.25">
      <c r="A362" s="115">
        <v>361</v>
      </c>
      <c r="B362" s="24" t="s">
        <v>1016</v>
      </c>
      <c r="C362" s="24" t="s">
        <v>982</v>
      </c>
      <c r="D362" s="24" t="s">
        <v>1456</v>
      </c>
      <c r="E362" s="47">
        <v>197685</v>
      </c>
      <c r="F362" s="37">
        <v>4</v>
      </c>
      <c r="G362" s="37">
        <v>3</v>
      </c>
      <c r="H362" s="37">
        <v>3</v>
      </c>
      <c r="I362" s="37">
        <v>1</v>
      </c>
      <c r="J362" s="37">
        <v>0</v>
      </c>
      <c r="K362" s="37">
        <v>5</v>
      </c>
      <c r="L362" s="37">
        <v>0</v>
      </c>
      <c r="M362" s="37">
        <v>3</v>
      </c>
      <c r="N362" s="37">
        <v>4</v>
      </c>
      <c r="O362" s="37">
        <v>0</v>
      </c>
      <c r="P362" s="37">
        <v>0</v>
      </c>
      <c r="Q362" s="37">
        <v>0</v>
      </c>
      <c r="R362" s="37">
        <v>2</v>
      </c>
      <c r="S362" s="37">
        <v>3</v>
      </c>
      <c r="T362" s="37">
        <v>3</v>
      </c>
      <c r="U362" s="37">
        <v>0</v>
      </c>
      <c r="V362" s="47">
        <v>154195</v>
      </c>
      <c r="W362" s="86">
        <f t="shared" si="141"/>
        <v>31</v>
      </c>
      <c r="X362">
        <f t="shared" si="144"/>
        <v>0</v>
      </c>
      <c r="Y362">
        <f t="shared" si="145"/>
        <v>0</v>
      </c>
      <c r="Z362">
        <f t="shared" si="146"/>
        <v>0</v>
      </c>
      <c r="AA362">
        <f t="shared" si="147"/>
        <v>0</v>
      </c>
      <c r="AB362">
        <f t="shared" si="148"/>
        <v>0</v>
      </c>
      <c r="AC362">
        <f t="shared" si="149"/>
        <v>0</v>
      </c>
      <c r="AD362">
        <f t="shared" si="150"/>
        <v>0</v>
      </c>
      <c r="AE362">
        <f t="shared" si="151"/>
        <v>0</v>
      </c>
      <c r="AF362">
        <f t="shared" si="152"/>
        <v>0</v>
      </c>
      <c r="AG362">
        <f t="shared" si="153"/>
        <v>0</v>
      </c>
      <c r="AH362">
        <f t="shared" si="154"/>
        <v>0</v>
      </c>
      <c r="AI362">
        <f t="shared" si="155"/>
        <v>0</v>
      </c>
      <c r="AJ362">
        <f t="shared" si="156"/>
        <v>0</v>
      </c>
      <c r="AK362">
        <f t="shared" si="157"/>
        <v>0</v>
      </c>
      <c r="AL362">
        <f t="shared" si="158"/>
        <v>0</v>
      </c>
      <c r="AM362">
        <f t="shared" si="159"/>
        <v>0</v>
      </c>
      <c r="AN362">
        <f t="shared" si="160"/>
        <v>0</v>
      </c>
      <c r="AO362">
        <f t="shared" si="161"/>
        <v>0</v>
      </c>
      <c r="AP362">
        <f t="shared" si="142"/>
        <v>1</v>
      </c>
      <c r="AQ362">
        <f t="shared" si="162"/>
        <v>0</v>
      </c>
      <c r="AR362">
        <f t="shared" si="163"/>
        <v>0</v>
      </c>
      <c r="AS362">
        <f t="shared" si="164"/>
        <v>0</v>
      </c>
      <c r="AT362">
        <f t="shared" si="165"/>
        <v>0</v>
      </c>
      <c r="AU362">
        <f t="shared" si="143"/>
        <v>0</v>
      </c>
      <c r="AV362">
        <f t="shared" si="166"/>
        <v>0</v>
      </c>
      <c r="AW362">
        <f t="shared" si="167"/>
        <v>0</v>
      </c>
      <c r="AX362">
        <f t="shared" si="168"/>
        <v>0</v>
      </c>
    </row>
    <row r="363" spans="1:50" ht="63" hidden="1" x14ac:dyDescent="0.25">
      <c r="A363" s="115">
        <v>362</v>
      </c>
      <c r="B363" s="24" t="s">
        <v>1422</v>
      </c>
      <c r="C363" s="24" t="s">
        <v>982</v>
      </c>
      <c r="D363" s="24" t="s">
        <v>1423</v>
      </c>
      <c r="E363" s="47">
        <v>1917000</v>
      </c>
      <c r="F363" s="37">
        <v>7</v>
      </c>
      <c r="G363" s="37">
        <v>3</v>
      </c>
      <c r="H363" s="37">
        <v>3</v>
      </c>
      <c r="I363" s="37">
        <v>3</v>
      </c>
      <c r="J363" s="37">
        <v>0</v>
      </c>
      <c r="K363" s="37">
        <v>3</v>
      </c>
      <c r="L363" s="37">
        <v>0</v>
      </c>
      <c r="M363" s="37">
        <v>1</v>
      </c>
      <c r="N363" s="37">
        <v>1</v>
      </c>
      <c r="O363" s="37">
        <v>1</v>
      </c>
      <c r="P363" s="37">
        <v>1</v>
      </c>
      <c r="Q363" s="37">
        <v>0</v>
      </c>
      <c r="R363" s="37">
        <v>2</v>
      </c>
      <c r="S363" s="37">
        <v>3</v>
      </c>
      <c r="T363" s="37">
        <v>3</v>
      </c>
      <c r="U363" s="37">
        <v>0</v>
      </c>
      <c r="V363" s="47">
        <v>1428750</v>
      </c>
      <c r="W363" s="86">
        <f t="shared" si="141"/>
        <v>31</v>
      </c>
      <c r="X363">
        <f t="shared" si="144"/>
        <v>0</v>
      </c>
      <c r="Y363">
        <f t="shared" si="145"/>
        <v>0</v>
      </c>
      <c r="Z363">
        <f t="shared" si="146"/>
        <v>0</v>
      </c>
      <c r="AA363">
        <f t="shared" si="147"/>
        <v>0</v>
      </c>
      <c r="AB363">
        <f t="shared" si="148"/>
        <v>0</v>
      </c>
      <c r="AC363">
        <f t="shared" si="149"/>
        <v>0</v>
      </c>
      <c r="AD363">
        <f t="shared" si="150"/>
        <v>0</v>
      </c>
      <c r="AE363">
        <f t="shared" si="151"/>
        <v>0</v>
      </c>
      <c r="AF363">
        <f t="shared" si="152"/>
        <v>0</v>
      </c>
      <c r="AG363">
        <f t="shared" si="153"/>
        <v>0</v>
      </c>
      <c r="AH363">
        <f t="shared" si="154"/>
        <v>0</v>
      </c>
      <c r="AI363">
        <f t="shared" si="155"/>
        <v>0</v>
      </c>
      <c r="AJ363">
        <f t="shared" si="156"/>
        <v>0</v>
      </c>
      <c r="AK363">
        <f t="shared" si="157"/>
        <v>0</v>
      </c>
      <c r="AL363">
        <f t="shared" si="158"/>
        <v>0</v>
      </c>
      <c r="AM363">
        <f t="shared" si="159"/>
        <v>0</v>
      </c>
      <c r="AN363">
        <f t="shared" si="160"/>
        <v>0</v>
      </c>
      <c r="AO363">
        <f t="shared" si="161"/>
        <v>0</v>
      </c>
      <c r="AP363">
        <f t="shared" si="142"/>
        <v>0</v>
      </c>
      <c r="AQ363">
        <f t="shared" si="162"/>
        <v>0</v>
      </c>
      <c r="AR363">
        <f t="shared" si="163"/>
        <v>0</v>
      </c>
      <c r="AS363">
        <f t="shared" si="164"/>
        <v>0</v>
      </c>
      <c r="AT363">
        <f t="shared" si="165"/>
        <v>0</v>
      </c>
      <c r="AU363">
        <f t="shared" si="143"/>
        <v>0</v>
      </c>
      <c r="AV363">
        <f t="shared" si="166"/>
        <v>1</v>
      </c>
      <c r="AW363">
        <f t="shared" si="167"/>
        <v>0</v>
      </c>
      <c r="AX363">
        <f t="shared" si="168"/>
        <v>0</v>
      </c>
    </row>
    <row r="364" spans="1:50" ht="78.75" hidden="1" x14ac:dyDescent="0.25">
      <c r="A364" s="115">
        <v>363</v>
      </c>
      <c r="B364" s="24" t="s">
        <v>1440</v>
      </c>
      <c r="C364" s="24" t="s">
        <v>939</v>
      </c>
      <c r="D364" s="24" t="s">
        <v>1445</v>
      </c>
      <c r="E364" s="47">
        <v>1312370</v>
      </c>
      <c r="F364" s="37">
        <v>10</v>
      </c>
      <c r="G364" s="37">
        <v>0</v>
      </c>
      <c r="H364" s="37">
        <v>3</v>
      </c>
      <c r="I364" s="37">
        <v>1</v>
      </c>
      <c r="J364" s="37">
        <v>0</v>
      </c>
      <c r="K364" s="37">
        <v>1</v>
      </c>
      <c r="L364" s="37">
        <v>0</v>
      </c>
      <c r="M364" s="37">
        <v>1</v>
      </c>
      <c r="N364" s="37">
        <v>3</v>
      </c>
      <c r="O364" s="37">
        <v>0</v>
      </c>
      <c r="P364" s="37">
        <v>5</v>
      </c>
      <c r="Q364" s="37">
        <v>2</v>
      </c>
      <c r="R364" s="37">
        <v>2</v>
      </c>
      <c r="S364" s="37">
        <v>3</v>
      </c>
      <c r="T364" s="37">
        <v>0</v>
      </c>
      <c r="U364" s="37">
        <v>0</v>
      </c>
      <c r="V364" s="47">
        <v>853040.5</v>
      </c>
      <c r="W364" s="86">
        <f t="shared" si="141"/>
        <v>31</v>
      </c>
      <c r="X364">
        <f t="shared" si="144"/>
        <v>0</v>
      </c>
      <c r="Y364">
        <f t="shared" si="145"/>
        <v>0</v>
      </c>
      <c r="Z364">
        <f t="shared" si="146"/>
        <v>0</v>
      </c>
      <c r="AA364">
        <f t="shared" si="147"/>
        <v>0</v>
      </c>
      <c r="AB364">
        <f t="shared" si="148"/>
        <v>0</v>
      </c>
      <c r="AC364">
        <f t="shared" si="149"/>
        <v>0</v>
      </c>
      <c r="AD364">
        <f t="shared" si="150"/>
        <v>0</v>
      </c>
      <c r="AE364">
        <f t="shared" si="151"/>
        <v>0</v>
      </c>
      <c r="AF364">
        <f t="shared" si="152"/>
        <v>0</v>
      </c>
      <c r="AG364">
        <f t="shared" si="153"/>
        <v>0</v>
      </c>
      <c r="AH364">
        <f t="shared" si="154"/>
        <v>0</v>
      </c>
      <c r="AI364">
        <f t="shared" si="155"/>
        <v>0</v>
      </c>
      <c r="AJ364">
        <f t="shared" si="156"/>
        <v>0</v>
      </c>
      <c r="AK364">
        <f t="shared" si="157"/>
        <v>0</v>
      </c>
      <c r="AL364">
        <f t="shared" si="158"/>
        <v>0</v>
      </c>
      <c r="AM364">
        <f t="shared" si="159"/>
        <v>0</v>
      </c>
      <c r="AN364">
        <f t="shared" si="160"/>
        <v>0</v>
      </c>
      <c r="AO364">
        <f t="shared" si="161"/>
        <v>0</v>
      </c>
      <c r="AP364">
        <f t="shared" si="142"/>
        <v>0</v>
      </c>
      <c r="AQ364">
        <f t="shared" si="162"/>
        <v>0</v>
      </c>
      <c r="AR364">
        <f t="shared" si="163"/>
        <v>0</v>
      </c>
      <c r="AS364">
        <f t="shared" si="164"/>
        <v>0</v>
      </c>
      <c r="AT364">
        <f t="shared" si="165"/>
        <v>0</v>
      </c>
      <c r="AU364">
        <f t="shared" si="143"/>
        <v>0</v>
      </c>
      <c r="AV364">
        <f t="shared" si="166"/>
        <v>1</v>
      </c>
      <c r="AW364">
        <f t="shared" si="167"/>
        <v>0</v>
      </c>
      <c r="AX364">
        <f t="shared" si="168"/>
        <v>0</v>
      </c>
    </row>
    <row r="365" spans="1:50" ht="63" hidden="1" x14ac:dyDescent="0.25">
      <c r="A365" s="115">
        <v>364</v>
      </c>
      <c r="B365" s="49" t="s">
        <v>494</v>
      </c>
      <c r="C365" s="49" t="s">
        <v>637</v>
      </c>
      <c r="D365" s="49" t="s">
        <v>638</v>
      </c>
      <c r="E365" s="47">
        <v>101000</v>
      </c>
      <c r="F365" s="37">
        <v>1</v>
      </c>
      <c r="G365" s="37">
        <v>0</v>
      </c>
      <c r="H365" s="37">
        <v>3</v>
      </c>
      <c r="I365" s="37">
        <v>1</v>
      </c>
      <c r="J365" s="37">
        <v>2</v>
      </c>
      <c r="K365" s="37">
        <v>5</v>
      </c>
      <c r="L365" s="37">
        <v>0</v>
      </c>
      <c r="M365" s="37">
        <v>10</v>
      </c>
      <c r="N365" s="37">
        <v>1</v>
      </c>
      <c r="O365" s="37">
        <v>2</v>
      </c>
      <c r="P365" s="37">
        <v>2</v>
      </c>
      <c r="Q365" s="37">
        <v>2</v>
      </c>
      <c r="R365" s="37">
        <v>2</v>
      </c>
      <c r="S365" s="37">
        <v>0</v>
      </c>
      <c r="T365" s="37">
        <v>0</v>
      </c>
      <c r="U365" s="37">
        <v>0</v>
      </c>
      <c r="V365" s="47">
        <v>73500</v>
      </c>
      <c r="W365" s="86">
        <f t="shared" si="141"/>
        <v>31</v>
      </c>
      <c r="X365">
        <f t="shared" si="144"/>
        <v>0</v>
      </c>
      <c r="Y365">
        <f t="shared" si="145"/>
        <v>0</v>
      </c>
      <c r="Z365">
        <f t="shared" si="146"/>
        <v>0</v>
      </c>
      <c r="AA365">
        <f t="shared" si="147"/>
        <v>0</v>
      </c>
      <c r="AB365">
        <f t="shared" si="148"/>
        <v>0</v>
      </c>
      <c r="AC365">
        <f t="shared" si="149"/>
        <v>0</v>
      </c>
      <c r="AD365">
        <f t="shared" si="150"/>
        <v>0</v>
      </c>
      <c r="AE365">
        <f t="shared" si="151"/>
        <v>0</v>
      </c>
      <c r="AF365">
        <f t="shared" si="152"/>
        <v>0</v>
      </c>
      <c r="AG365">
        <f t="shared" si="153"/>
        <v>0</v>
      </c>
      <c r="AH365">
        <f t="shared" si="154"/>
        <v>0</v>
      </c>
      <c r="AI365">
        <f t="shared" si="155"/>
        <v>0</v>
      </c>
      <c r="AJ365">
        <f t="shared" si="156"/>
        <v>0</v>
      </c>
      <c r="AK365">
        <f t="shared" si="157"/>
        <v>0</v>
      </c>
      <c r="AL365">
        <f t="shared" si="158"/>
        <v>0</v>
      </c>
      <c r="AM365">
        <f t="shared" si="159"/>
        <v>0</v>
      </c>
      <c r="AN365">
        <f t="shared" si="160"/>
        <v>0</v>
      </c>
      <c r="AO365">
        <f t="shared" si="161"/>
        <v>0</v>
      </c>
      <c r="AP365">
        <f t="shared" si="142"/>
        <v>0</v>
      </c>
      <c r="AQ365">
        <f t="shared" si="162"/>
        <v>0</v>
      </c>
      <c r="AR365">
        <f t="shared" si="163"/>
        <v>0</v>
      </c>
      <c r="AS365">
        <f t="shared" si="164"/>
        <v>0</v>
      </c>
      <c r="AT365">
        <f t="shared" si="165"/>
        <v>0</v>
      </c>
      <c r="AU365">
        <f t="shared" si="143"/>
        <v>1</v>
      </c>
      <c r="AV365">
        <f t="shared" si="166"/>
        <v>0</v>
      </c>
      <c r="AW365">
        <f t="shared" si="167"/>
        <v>0</v>
      </c>
      <c r="AX365">
        <f t="shared" si="168"/>
        <v>0</v>
      </c>
    </row>
    <row r="366" spans="1:50" ht="63" hidden="1" x14ac:dyDescent="0.25">
      <c r="A366" s="115">
        <v>365</v>
      </c>
      <c r="B366" s="48" t="s">
        <v>174</v>
      </c>
      <c r="C366" s="48" t="s">
        <v>177</v>
      </c>
      <c r="D366" s="48" t="s">
        <v>182</v>
      </c>
      <c r="E366" s="47">
        <v>552000</v>
      </c>
      <c r="F366" s="37">
        <v>0</v>
      </c>
      <c r="G366" s="85">
        <v>3</v>
      </c>
      <c r="H366" s="85">
        <v>3</v>
      </c>
      <c r="I366" s="85">
        <v>1</v>
      </c>
      <c r="J366" s="85">
        <v>0</v>
      </c>
      <c r="K366" s="85">
        <v>5</v>
      </c>
      <c r="L366" s="85">
        <v>0</v>
      </c>
      <c r="M366" s="85">
        <v>1</v>
      </c>
      <c r="N366" s="85">
        <v>10</v>
      </c>
      <c r="O366" s="37">
        <v>0</v>
      </c>
      <c r="P366" s="37">
        <v>0</v>
      </c>
      <c r="Q366" s="85">
        <v>0</v>
      </c>
      <c r="R366" s="85">
        <v>2</v>
      </c>
      <c r="S366" s="85">
        <v>3</v>
      </c>
      <c r="T366" s="85">
        <v>3</v>
      </c>
      <c r="U366" s="85">
        <v>0</v>
      </c>
      <c r="V366" s="47">
        <v>441600</v>
      </c>
      <c r="W366" s="86">
        <f t="shared" si="141"/>
        <v>31</v>
      </c>
      <c r="X366">
        <f t="shared" si="144"/>
        <v>0</v>
      </c>
      <c r="Y366">
        <f t="shared" si="145"/>
        <v>0</v>
      </c>
      <c r="Z366">
        <f t="shared" si="146"/>
        <v>0</v>
      </c>
      <c r="AA366">
        <f t="shared" si="147"/>
        <v>0</v>
      </c>
      <c r="AB366">
        <f t="shared" si="148"/>
        <v>0</v>
      </c>
      <c r="AC366">
        <f t="shared" si="149"/>
        <v>0</v>
      </c>
      <c r="AD366">
        <f t="shared" si="150"/>
        <v>0</v>
      </c>
      <c r="AE366">
        <f t="shared" si="151"/>
        <v>0</v>
      </c>
      <c r="AF366">
        <f t="shared" si="152"/>
        <v>0</v>
      </c>
      <c r="AG366">
        <f t="shared" si="153"/>
        <v>1</v>
      </c>
      <c r="AH366">
        <f t="shared" si="154"/>
        <v>0</v>
      </c>
      <c r="AI366">
        <f t="shared" si="155"/>
        <v>0</v>
      </c>
      <c r="AJ366">
        <f t="shared" si="156"/>
        <v>0</v>
      </c>
      <c r="AK366">
        <f t="shared" si="157"/>
        <v>0</v>
      </c>
      <c r="AL366">
        <f t="shared" si="158"/>
        <v>0</v>
      </c>
      <c r="AM366">
        <f t="shared" si="159"/>
        <v>0</v>
      </c>
      <c r="AN366">
        <f t="shared" si="160"/>
        <v>0</v>
      </c>
      <c r="AO366">
        <f t="shared" si="161"/>
        <v>0</v>
      </c>
      <c r="AP366">
        <f t="shared" si="142"/>
        <v>0</v>
      </c>
      <c r="AQ366">
        <f t="shared" si="162"/>
        <v>0</v>
      </c>
      <c r="AR366">
        <f t="shared" si="163"/>
        <v>0</v>
      </c>
      <c r="AS366">
        <f t="shared" si="164"/>
        <v>0</v>
      </c>
      <c r="AT366">
        <f t="shared" si="165"/>
        <v>0</v>
      </c>
      <c r="AU366">
        <f t="shared" si="143"/>
        <v>0</v>
      </c>
      <c r="AV366">
        <f t="shared" si="166"/>
        <v>0</v>
      </c>
      <c r="AW366">
        <f t="shared" si="167"/>
        <v>0</v>
      </c>
      <c r="AX366">
        <f t="shared" si="168"/>
        <v>0</v>
      </c>
    </row>
    <row r="367" spans="1:50" ht="126" hidden="1" x14ac:dyDescent="0.25">
      <c r="A367" s="115">
        <v>366</v>
      </c>
      <c r="B367" s="7" t="s">
        <v>824</v>
      </c>
      <c r="C367" s="7" t="s">
        <v>1341</v>
      </c>
      <c r="D367" s="7" t="s">
        <v>1342</v>
      </c>
      <c r="E367" s="9">
        <v>622283</v>
      </c>
      <c r="F367" s="24">
        <v>5</v>
      </c>
      <c r="G367" s="7">
        <v>0</v>
      </c>
      <c r="H367" s="7">
        <v>5</v>
      </c>
      <c r="I367" s="7">
        <v>1</v>
      </c>
      <c r="J367" s="7">
        <v>0</v>
      </c>
      <c r="K367" s="7">
        <v>2</v>
      </c>
      <c r="L367" s="7">
        <v>0</v>
      </c>
      <c r="M367" s="7">
        <v>1</v>
      </c>
      <c r="N367" s="7">
        <v>9</v>
      </c>
      <c r="O367" s="24">
        <v>0</v>
      </c>
      <c r="P367" s="24">
        <v>0</v>
      </c>
      <c r="Q367" s="7">
        <v>2</v>
      </c>
      <c r="R367" s="7">
        <v>3</v>
      </c>
      <c r="S367" s="7">
        <v>3</v>
      </c>
      <c r="T367" s="7">
        <v>0</v>
      </c>
      <c r="U367" s="7">
        <v>0</v>
      </c>
      <c r="V367" s="44">
        <v>311141.5</v>
      </c>
      <c r="W367" s="86">
        <f t="shared" si="141"/>
        <v>31</v>
      </c>
      <c r="X367">
        <f t="shared" si="144"/>
        <v>0</v>
      </c>
      <c r="Y367">
        <f t="shared" si="145"/>
        <v>0</v>
      </c>
      <c r="Z367">
        <f t="shared" si="146"/>
        <v>0</v>
      </c>
      <c r="AA367">
        <f t="shared" si="147"/>
        <v>0</v>
      </c>
      <c r="AB367">
        <f t="shared" si="148"/>
        <v>0</v>
      </c>
      <c r="AC367">
        <f t="shared" si="149"/>
        <v>0</v>
      </c>
      <c r="AD367">
        <f t="shared" si="150"/>
        <v>0</v>
      </c>
      <c r="AE367">
        <f t="shared" si="151"/>
        <v>0</v>
      </c>
      <c r="AF367">
        <f t="shared" si="152"/>
        <v>0</v>
      </c>
      <c r="AG367">
        <f t="shared" si="153"/>
        <v>0</v>
      </c>
      <c r="AH367">
        <f t="shared" si="154"/>
        <v>0</v>
      </c>
      <c r="AI367">
        <f t="shared" si="155"/>
        <v>0</v>
      </c>
      <c r="AJ367">
        <f t="shared" si="156"/>
        <v>0</v>
      </c>
      <c r="AK367">
        <f t="shared" si="157"/>
        <v>0</v>
      </c>
      <c r="AL367">
        <f t="shared" si="158"/>
        <v>1</v>
      </c>
      <c r="AM367">
        <f t="shared" si="159"/>
        <v>0</v>
      </c>
      <c r="AN367">
        <f t="shared" si="160"/>
        <v>0</v>
      </c>
      <c r="AO367">
        <f t="shared" si="161"/>
        <v>0</v>
      </c>
      <c r="AP367">
        <f t="shared" si="142"/>
        <v>0</v>
      </c>
      <c r="AQ367">
        <f t="shared" si="162"/>
        <v>0</v>
      </c>
      <c r="AR367">
        <f t="shared" si="163"/>
        <v>0</v>
      </c>
      <c r="AS367">
        <f t="shared" si="164"/>
        <v>0</v>
      </c>
      <c r="AT367">
        <f t="shared" si="165"/>
        <v>0</v>
      </c>
      <c r="AU367">
        <f t="shared" si="143"/>
        <v>0</v>
      </c>
      <c r="AV367">
        <f t="shared" si="166"/>
        <v>0</v>
      </c>
      <c r="AW367">
        <f t="shared" si="167"/>
        <v>0</v>
      </c>
      <c r="AX367">
        <f t="shared" si="168"/>
        <v>0</v>
      </c>
    </row>
    <row r="368" spans="1:50" ht="63" hidden="1" x14ac:dyDescent="0.25">
      <c r="A368" s="115">
        <v>367</v>
      </c>
      <c r="B368" s="24" t="s">
        <v>1403</v>
      </c>
      <c r="C368" s="24" t="s">
        <v>1409</v>
      </c>
      <c r="D368" s="24" t="s">
        <v>1411</v>
      </c>
      <c r="E368" s="9">
        <v>2000000</v>
      </c>
      <c r="F368" s="24">
        <v>10</v>
      </c>
      <c r="G368" s="24">
        <v>0</v>
      </c>
      <c r="H368" s="24">
        <v>3</v>
      </c>
      <c r="I368" s="24">
        <v>3</v>
      </c>
      <c r="J368" s="24">
        <v>0</v>
      </c>
      <c r="K368" s="24">
        <v>1</v>
      </c>
      <c r="L368" s="24">
        <v>0</v>
      </c>
      <c r="M368" s="24">
        <v>1</v>
      </c>
      <c r="N368" s="24">
        <v>0</v>
      </c>
      <c r="O368" s="24">
        <v>0</v>
      </c>
      <c r="P368" s="24">
        <v>8</v>
      </c>
      <c r="Q368" s="24">
        <v>0</v>
      </c>
      <c r="R368" s="24">
        <v>2</v>
      </c>
      <c r="S368" s="24">
        <v>3</v>
      </c>
      <c r="T368" s="24">
        <v>0</v>
      </c>
      <c r="U368" s="24">
        <v>0</v>
      </c>
      <c r="V368" s="9">
        <v>1340000</v>
      </c>
      <c r="W368" s="86">
        <f t="shared" si="141"/>
        <v>31</v>
      </c>
      <c r="X368">
        <f t="shared" si="144"/>
        <v>0</v>
      </c>
      <c r="Y368">
        <f t="shared" si="145"/>
        <v>0</v>
      </c>
      <c r="Z368">
        <f t="shared" si="146"/>
        <v>0</v>
      </c>
      <c r="AA368">
        <f t="shared" si="147"/>
        <v>0</v>
      </c>
      <c r="AB368">
        <f t="shared" si="148"/>
        <v>1</v>
      </c>
      <c r="AC368">
        <f t="shared" si="149"/>
        <v>0</v>
      </c>
      <c r="AD368">
        <f t="shared" si="150"/>
        <v>0</v>
      </c>
      <c r="AE368">
        <f t="shared" si="151"/>
        <v>0</v>
      </c>
      <c r="AF368">
        <f t="shared" si="152"/>
        <v>0</v>
      </c>
      <c r="AG368">
        <f t="shared" si="153"/>
        <v>0</v>
      </c>
      <c r="AH368">
        <f t="shared" si="154"/>
        <v>0</v>
      </c>
      <c r="AI368">
        <f t="shared" si="155"/>
        <v>0</v>
      </c>
      <c r="AJ368">
        <f t="shared" si="156"/>
        <v>0</v>
      </c>
      <c r="AK368">
        <f t="shared" si="157"/>
        <v>0</v>
      </c>
      <c r="AL368">
        <f t="shared" si="158"/>
        <v>0</v>
      </c>
      <c r="AM368">
        <f t="shared" si="159"/>
        <v>0</v>
      </c>
      <c r="AN368">
        <f t="shared" si="160"/>
        <v>0</v>
      </c>
      <c r="AO368">
        <f t="shared" si="161"/>
        <v>0</v>
      </c>
      <c r="AP368">
        <f t="shared" si="142"/>
        <v>0</v>
      </c>
      <c r="AQ368">
        <f t="shared" si="162"/>
        <v>0</v>
      </c>
      <c r="AR368">
        <f t="shared" si="163"/>
        <v>0</v>
      </c>
      <c r="AS368">
        <f t="shared" si="164"/>
        <v>0</v>
      </c>
      <c r="AT368">
        <f t="shared" si="165"/>
        <v>0</v>
      </c>
      <c r="AU368">
        <f t="shared" si="143"/>
        <v>0</v>
      </c>
      <c r="AV368">
        <f t="shared" si="166"/>
        <v>0</v>
      </c>
      <c r="AW368">
        <f t="shared" si="167"/>
        <v>0</v>
      </c>
      <c r="AX368">
        <f t="shared" si="168"/>
        <v>0</v>
      </c>
    </row>
    <row r="369" spans="1:50" ht="94.5" hidden="1" x14ac:dyDescent="0.25">
      <c r="A369" s="115">
        <v>368</v>
      </c>
      <c r="B369" s="7" t="s">
        <v>26</v>
      </c>
      <c r="C369" s="7" t="s">
        <v>27</v>
      </c>
      <c r="D369" s="7" t="s">
        <v>28</v>
      </c>
      <c r="E369" s="9">
        <v>710000</v>
      </c>
      <c r="F369" s="24">
        <v>1</v>
      </c>
      <c r="G369" s="7">
        <v>4</v>
      </c>
      <c r="H369" s="7">
        <v>3</v>
      </c>
      <c r="I369" s="7">
        <v>1</v>
      </c>
      <c r="J369" s="7">
        <v>3</v>
      </c>
      <c r="K369" s="7">
        <v>2</v>
      </c>
      <c r="L369" s="7">
        <v>0</v>
      </c>
      <c r="M369" s="7">
        <v>1</v>
      </c>
      <c r="N369" s="7">
        <v>0</v>
      </c>
      <c r="O369" s="24">
        <v>1</v>
      </c>
      <c r="P369" s="24">
        <v>5</v>
      </c>
      <c r="Q369" s="7">
        <v>2</v>
      </c>
      <c r="R369" s="7">
        <v>2</v>
      </c>
      <c r="S369" s="7">
        <v>3</v>
      </c>
      <c r="T369" s="7">
        <v>3</v>
      </c>
      <c r="U369" s="7">
        <v>0</v>
      </c>
      <c r="V369" s="9">
        <v>497000</v>
      </c>
      <c r="W369" s="86">
        <f t="shared" si="141"/>
        <v>31</v>
      </c>
      <c r="X369">
        <f t="shared" si="144"/>
        <v>0</v>
      </c>
      <c r="Y369">
        <f t="shared" si="145"/>
        <v>0</v>
      </c>
      <c r="Z369">
        <f t="shared" si="146"/>
        <v>0</v>
      </c>
      <c r="AA369">
        <f t="shared" si="147"/>
        <v>0</v>
      </c>
      <c r="AB369">
        <f t="shared" si="148"/>
        <v>0</v>
      </c>
      <c r="AC369">
        <f t="shared" si="149"/>
        <v>0</v>
      </c>
      <c r="AD369">
        <f t="shared" si="150"/>
        <v>0</v>
      </c>
      <c r="AE369">
        <f t="shared" si="151"/>
        <v>0</v>
      </c>
      <c r="AF369">
        <f t="shared" si="152"/>
        <v>0</v>
      </c>
      <c r="AG369">
        <f t="shared" si="153"/>
        <v>0</v>
      </c>
      <c r="AH369">
        <f t="shared" si="154"/>
        <v>0</v>
      </c>
      <c r="AI369">
        <f t="shared" si="155"/>
        <v>0</v>
      </c>
      <c r="AJ369">
        <f t="shared" si="156"/>
        <v>0</v>
      </c>
      <c r="AK369">
        <f t="shared" si="157"/>
        <v>0</v>
      </c>
      <c r="AL369">
        <f t="shared" si="158"/>
        <v>0</v>
      </c>
      <c r="AM369">
        <f t="shared" si="159"/>
        <v>0</v>
      </c>
      <c r="AN369">
        <f t="shared" si="160"/>
        <v>0</v>
      </c>
      <c r="AO369">
        <f t="shared" si="161"/>
        <v>0</v>
      </c>
      <c r="AP369">
        <f t="shared" si="142"/>
        <v>0</v>
      </c>
      <c r="AQ369">
        <f t="shared" si="162"/>
        <v>0</v>
      </c>
      <c r="AR369">
        <f t="shared" si="163"/>
        <v>1</v>
      </c>
      <c r="AS369">
        <f t="shared" si="164"/>
        <v>0</v>
      </c>
      <c r="AT369">
        <f t="shared" si="165"/>
        <v>0</v>
      </c>
      <c r="AU369">
        <f t="shared" si="143"/>
        <v>0</v>
      </c>
      <c r="AV369">
        <f t="shared" si="166"/>
        <v>0</v>
      </c>
      <c r="AW369">
        <f t="shared" si="167"/>
        <v>0</v>
      </c>
      <c r="AX369">
        <f t="shared" si="168"/>
        <v>0</v>
      </c>
    </row>
    <row r="370" spans="1:50" ht="78.75" hidden="1" x14ac:dyDescent="0.25">
      <c r="A370" s="115">
        <v>369</v>
      </c>
      <c r="B370" s="24" t="s">
        <v>251</v>
      </c>
      <c r="C370" s="24" t="s">
        <v>279</v>
      </c>
      <c r="D370" s="24" t="s">
        <v>280</v>
      </c>
      <c r="E370" s="47">
        <v>640625</v>
      </c>
      <c r="F370" s="37">
        <v>5</v>
      </c>
      <c r="G370" s="37">
        <v>0</v>
      </c>
      <c r="H370" s="37">
        <v>5</v>
      </c>
      <c r="I370" s="37">
        <v>1</v>
      </c>
      <c r="J370" s="37">
        <v>0</v>
      </c>
      <c r="K370" s="37">
        <v>1</v>
      </c>
      <c r="L370" s="37">
        <v>0</v>
      </c>
      <c r="M370" s="37">
        <v>1</v>
      </c>
      <c r="N370" s="37">
        <v>4</v>
      </c>
      <c r="O370" s="37">
        <v>6</v>
      </c>
      <c r="P370" s="37">
        <v>3</v>
      </c>
      <c r="Q370" s="37">
        <v>0</v>
      </c>
      <c r="R370" s="37">
        <v>2</v>
      </c>
      <c r="S370" s="37">
        <v>3</v>
      </c>
      <c r="T370" s="37">
        <v>0</v>
      </c>
      <c r="U370" s="37">
        <v>0</v>
      </c>
      <c r="V370" s="47">
        <v>403594</v>
      </c>
      <c r="W370" s="86">
        <f t="shared" si="141"/>
        <v>31</v>
      </c>
      <c r="X370">
        <f t="shared" si="144"/>
        <v>0</v>
      </c>
      <c r="Y370">
        <f t="shared" si="145"/>
        <v>0</v>
      </c>
      <c r="Z370">
        <f t="shared" si="146"/>
        <v>0</v>
      </c>
      <c r="AA370">
        <f t="shared" si="147"/>
        <v>0</v>
      </c>
      <c r="AB370">
        <f t="shared" si="148"/>
        <v>0</v>
      </c>
      <c r="AC370">
        <f t="shared" si="149"/>
        <v>0</v>
      </c>
      <c r="AD370">
        <f t="shared" si="150"/>
        <v>0</v>
      </c>
      <c r="AE370">
        <f t="shared" si="151"/>
        <v>0</v>
      </c>
      <c r="AF370">
        <f t="shared" si="152"/>
        <v>0</v>
      </c>
      <c r="AG370">
        <f t="shared" si="153"/>
        <v>0</v>
      </c>
      <c r="AH370">
        <f t="shared" si="154"/>
        <v>0</v>
      </c>
      <c r="AI370">
        <f t="shared" si="155"/>
        <v>0</v>
      </c>
      <c r="AJ370">
        <f t="shared" si="156"/>
        <v>0</v>
      </c>
      <c r="AK370">
        <f t="shared" si="157"/>
        <v>0</v>
      </c>
      <c r="AL370">
        <f t="shared" si="158"/>
        <v>1</v>
      </c>
      <c r="AM370">
        <f t="shared" si="159"/>
        <v>0</v>
      </c>
      <c r="AN370">
        <f t="shared" si="160"/>
        <v>0</v>
      </c>
      <c r="AO370">
        <f t="shared" si="161"/>
        <v>0</v>
      </c>
      <c r="AP370">
        <f t="shared" si="142"/>
        <v>0</v>
      </c>
      <c r="AQ370">
        <f t="shared" si="162"/>
        <v>0</v>
      </c>
      <c r="AR370">
        <f t="shared" si="163"/>
        <v>0</v>
      </c>
      <c r="AS370">
        <f t="shared" si="164"/>
        <v>0</v>
      </c>
      <c r="AT370">
        <f t="shared" si="165"/>
        <v>0</v>
      </c>
      <c r="AU370">
        <f t="shared" si="143"/>
        <v>0</v>
      </c>
      <c r="AV370">
        <f t="shared" si="166"/>
        <v>0</v>
      </c>
      <c r="AW370">
        <f t="shared" si="167"/>
        <v>0</v>
      </c>
      <c r="AX370">
        <f t="shared" si="168"/>
        <v>0</v>
      </c>
    </row>
    <row r="371" spans="1:50" ht="94.5" hidden="1" x14ac:dyDescent="0.25">
      <c r="A371" s="115">
        <v>370</v>
      </c>
      <c r="B371" s="24" t="s">
        <v>397</v>
      </c>
      <c r="C371" s="24" t="s">
        <v>398</v>
      </c>
      <c r="D371" s="24" t="s">
        <v>399</v>
      </c>
      <c r="E371" s="9">
        <v>985903.11</v>
      </c>
      <c r="F371" s="24">
        <v>2</v>
      </c>
      <c r="G371" s="24">
        <v>3</v>
      </c>
      <c r="H371" s="24">
        <v>3</v>
      </c>
      <c r="I371" s="24">
        <v>1</v>
      </c>
      <c r="J371" s="24">
        <v>0</v>
      </c>
      <c r="K371" s="24">
        <v>5</v>
      </c>
      <c r="L371" s="24">
        <v>0</v>
      </c>
      <c r="M371" s="24">
        <v>1</v>
      </c>
      <c r="N371" s="24">
        <v>3</v>
      </c>
      <c r="O371" s="24">
        <v>3</v>
      </c>
      <c r="P371" s="24">
        <v>2</v>
      </c>
      <c r="Q371" s="24">
        <v>0</v>
      </c>
      <c r="R371" s="24">
        <v>2</v>
      </c>
      <c r="S371" s="24">
        <v>3</v>
      </c>
      <c r="T371" s="24">
        <v>3</v>
      </c>
      <c r="U371" s="24">
        <v>0</v>
      </c>
      <c r="V371" s="9">
        <v>731774.25</v>
      </c>
      <c r="W371" s="86">
        <f t="shared" si="141"/>
        <v>31</v>
      </c>
      <c r="X371">
        <f t="shared" si="144"/>
        <v>1</v>
      </c>
      <c r="Y371">
        <f t="shared" si="145"/>
        <v>0</v>
      </c>
      <c r="Z371">
        <f t="shared" si="146"/>
        <v>0</v>
      </c>
      <c r="AA371">
        <f t="shared" si="147"/>
        <v>0</v>
      </c>
      <c r="AB371">
        <f t="shared" si="148"/>
        <v>0</v>
      </c>
      <c r="AC371">
        <f t="shared" si="149"/>
        <v>0</v>
      </c>
      <c r="AD371">
        <f t="shared" si="150"/>
        <v>0</v>
      </c>
      <c r="AE371">
        <f t="shared" si="151"/>
        <v>0</v>
      </c>
      <c r="AF371">
        <f t="shared" si="152"/>
        <v>0</v>
      </c>
      <c r="AG371">
        <f t="shared" si="153"/>
        <v>0</v>
      </c>
      <c r="AH371">
        <f t="shared" si="154"/>
        <v>0</v>
      </c>
      <c r="AI371">
        <f t="shared" si="155"/>
        <v>0</v>
      </c>
      <c r="AJ371">
        <f t="shared" si="156"/>
        <v>0</v>
      </c>
      <c r="AK371">
        <f t="shared" si="157"/>
        <v>0</v>
      </c>
      <c r="AL371">
        <f t="shared" si="158"/>
        <v>0</v>
      </c>
      <c r="AM371">
        <f t="shared" si="159"/>
        <v>0</v>
      </c>
      <c r="AN371">
        <f t="shared" si="160"/>
        <v>0</v>
      </c>
      <c r="AO371">
        <f t="shared" si="161"/>
        <v>0</v>
      </c>
      <c r="AP371">
        <f t="shared" si="142"/>
        <v>0</v>
      </c>
      <c r="AQ371">
        <f t="shared" si="162"/>
        <v>0</v>
      </c>
      <c r="AR371">
        <f t="shared" si="163"/>
        <v>0</v>
      </c>
      <c r="AS371">
        <f t="shared" si="164"/>
        <v>0</v>
      </c>
      <c r="AT371">
        <f t="shared" si="165"/>
        <v>0</v>
      </c>
      <c r="AU371">
        <f t="shared" si="143"/>
        <v>0</v>
      </c>
      <c r="AV371">
        <f t="shared" si="166"/>
        <v>0</v>
      </c>
      <c r="AW371">
        <f t="shared" si="167"/>
        <v>0</v>
      </c>
      <c r="AX371">
        <f t="shared" si="168"/>
        <v>0</v>
      </c>
    </row>
    <row r="372" spans="1:50" ht="63" hidden="1" x14ac:dyDescent="0.25">
      <c r="A372" s="115">
        <v>371</v>
      </c>
      <c r="B372" s="24" t="s">
        <v>1053</v>
      </c>
      <c r="C372" s="24" t="s">
        <v>1399</v>
      </c>
      <c r="D372" s="24" t="s">
        <v>1400</v>
      </c>
      <c r="E372" s="9">
        <v>205171.05</v>
      </c>
      <c r="F372" s="24">
        <v>2</v>
      </c>
      <c r="G372" s="24">
        <v>3</v>
      </c>
      <c r="H372" s="24">
        <v>3</v>
      </c>
      <c r="I372" s="24">
        <v>2</v>
      </c>
      <c r="J372" s="24">
        <v>0</v>
      </c>
      <c r="K372" s="24">
        <v>2</v>
      </c>
      <c r="L372" s="24">
        <v>0</v>
      </c>
      <c r="M372" s="24">
        <v>6</v>
      </c>
      <c r="N372" s="24">
        <v>5</v>
      </c>
      <c r="O372" s="24">
        <v>0</v>
      </c>
      <c r="P372" s="24">
        <v>0</v>
      </c>
      <c r="Q372" s="24">
        <v>0</v>
      </c>
      <c r="R372" s="24">
        <v>2</v>
      </c>
      <c r="S372" s="24">
        <v>3</v>
      </c>
      <c r="T372" s="24">
        <v>3</v>
      </c>
      <c r="U372" s="24">
        <v>0</v>
      </c>
      <c r="V372" s="9">
        <v>162150</v>
      </c>
      <c r="W372" s="86">
        <f t="shared" si="141"/>
        <v>31</v>
      </c>
      <c r="X372">
        <f t="shared" si="144"/>
        <v>0</v>
      </c>
      <c r="Y372">
        <f t="shared" si="145"/>
        <v>0</v>
      </c>
      <c r="Z372">
        <f t="shared" si="146"/>
        <v>0</v>
      </c>
      <c r="AA372">
        <f t="shared" si="147"/>
        <v>0</v>
      </c>
      <c r="AB372">
        <f t="shared" si="148"/>
        <v>0</v>
      </c>
      <c r="AC372">
        <f t="shared" si="149"/>
        <v>0</v>
      </c>
      <c r="AD372">
        <f t="shared" si="150"/>
        <v>0</v>
      </c>
      <c r="AE372">
        <f t="shared" si="151"/>
        <v>0</v>
      </c>
      <c r="AF372">
        <f t="shared" si="152"/>
        <v>0</v>
      </c>
      <c r="AG372">
        <f t="shared" si="153"/>
        <v>0</v>
      </c>
      <c r="AH372">
        <f t="shared" si="154"/>
        <v>1</v>
      </c>
      <c r="AI372">
        <f t="shared" si="155"/>
        <v>0</v>
      </c>
      <c r="AJ372">
        <f t="shared" si="156"/>
        <v>0</v>
      </c>
      <c r="AK372">
        <f t="shared" si="157"/>
        <v>0</v>
      </c>
      <c r="AL372">
        <f t="shared" si="158"/>
        <v>0</v>
      </c>
      <c r="AM372">
        <f t="shared" si="159"/>
        <v>0</v>
      </c>
      <c r="AN372">
        <f t="shared" si="160"/>
        <v>0</v>
      </c>
      <c r="AO372">
        <f t="shared" si="161"/>
        <v>0</v>
      </c>
      <c r="AP372">
        <f t="shared" si="142"/>
        <v>0</v>
      </c>
      <c r="AQ372">
        <f t="shared" si="162"/>
        <v>0</v>
      </c>
      <c r="AR372">
        <f t="shared" si="163"/>
        <v>0</v>
      </c>
      <c r="AS372">
        <f t="shared" si="164"/>
        <v>0</v>
      </c>
      <c r="AT372">
        <f t="shared" si="165"/>
        <v>0</v>
      </c>
      <c r="AU372">
        <f t="shared" si="143"/>
        <v>0</v>
      </c>
      <c r="AV372">
        <f t="shared" si="166"/>
        <v>0</v>
      </c>
      <c r="AW372">
        <f t="shared" si="167"/>
        <v>0</v>
      </c>
      <c r="AX372">
        <f t="shared" si="168"/>
        <v>0</v>
      </c>
    </row>
    <row r="373" spans="1:50" ht="78.75" hidden="1" x14ac:dyDescent="0.25">
      <c r="A373" s="115">
        <v>372</v>
      </c>
      <c r="B373" s="24" t="s">
        <v>1556</v>
      </c>
      <c r="C373" s="24" t="s">
        <v>23</v>
      </c>
      <c r="D373" s="24" t="s">
        <v>1578</v>
      </c>
      <c r="E373" s="37">
        <v>720000</v>
      </c>
      <c r="F373" s="24">
        <v>5</v>
      </c>
      <c r="G373" s="37">
        <v>0</v>
      </c>
      <c r="H373" s="37">
        <v>5</v>
      </c>
      <c r="I373" s="37">
        <v>1</v>
      </c>
      <c r="J373" s="37">
        <v>0</v>
      </c>
      <c r="K373" s="87">
        <v>5</v>
      </c>
      <c r="L373" s="37">
        <v>0</v>
      </c>
      <c r="M373" s="37">
        <v>1</v>
      </c>
      <c r="N373" s="37">
        <v>9</v>
      </c>
      <c r="O373" s="37">
        <v>0</v>
      </c>
      <c r="P373" s="37">
        <v>0</v>
      </c>
      <c r="Q373" s="37">
        <v>0</v>
      </c>
      <c r="R373" s="37">
        <v>2</v>
      </c>
      <c r="S373" s="37">
        <v>3</v>
      </c>
      <c r="T373" s="37">
        <v>0</v>
      </c>
      <c r="U373" s="37">
        <v>0</v>
      </c>
      <c r="V373" s="37">
        <v>504000</v>
      </c>
      <c r="W373" s="86">
        <f t="shared" si="141"/>
        <v>31</v>
      </c>
      <c r="X373">
        <f t="shared" si="144"/>
        <v>0</v>
      </c>
      <c r="Y373">
        <f t="shared" si="145"/>
        <v>0</v>
      </c>
      <c r="Z373">
        <f t="shared" si="146"/>
        <v>0</v>
      </c>
      <c r="AA373">
        <f t="shared" si="147"/>
        <v>0</v>
      </c>
      <c r="AB373">
        <f t="shared" si="148"/>
        <v>0</v>
      </c>
      <c r="AC373">
        <f t="shared" si="149"/>
        <v>0</v>
      </c>
      <c r="AD373">
        <f t="shared" si="150"/>
        <v>0</v>
      </c>
      <c r="AE373">
        <f t="shared" si="151"/>
        <v>0</v>
      </c>
      <c r="AF373">
        <f t="shared" si="152"/>
        <v>0</v>
      </c>
      <c r="AG373">
        <f t="shared" si="153"/>
        <v>0</v>
      </c>
      <c r="AH373">
        <f t="shared" si="154"/>
        <v>0</v>
      </c>
      <c r="AI373">
        <f t="shared" si="155"/>
        <v>0</v>
      </c>
      <c r="AJ373">
        <f t="shared" si="156"/>
        <v>0</v>
      </c>
      <c r="AK373">
        <f t="shared" si="157"/>
        <v>0</v>
      </c>
      <c r="AL373">
        <f t="shared" si="158"/>
        <v>1</v>
      </c>
      <c r="AM373">
        <f t="shared" si="159"/>
        <v>0</v>
      </c>
      <c r="AN373">
        <f t="shared" si="160"/>
        <v>0</v>
      </c>
      <c r="AO373">
        <f t="shared" si="161"/>
        <v>0</v>
      </c>
      <c r="AP373">
        <f t="shared" si="142"/>
        <v>0</v>
      </c>
      <c r="AQ373">
        <f t="shared" si="162"/>
        <v>0</v>
      </c>
      <c r="AR373">
        <f t="shared" si="163"/>
        <v>0</v>
      </c>
      <c r="AS373">
        <f t="shared" si="164"/>
        <v>0</v>
      </c>
      <c r="AT373">
        <f t="shared" si="165"/>
        <v>0</v>
      </c>
      <c r="AU373">
        <f t="shared" si="143"/>
        <v>0</v>
      </c>
      <c r="AV373">
        <f t="shared" si="166"/>
        <v>0</v>
      </c>
      <c r="AW373">
        <f t="shared" si="167"/>
        <v>0</v>
      </c>
      <c r="AX373">
        <f t="shared" si="168"/>
        <v>0</v>
      </c>
    </row>
    <row r="374" spans="1:50" ht="78.75" hidden="1" x14ac:dyDescent="0.25">
      <c r="A374" s="115">
        <v>373</v>
      </c>
      <c r="B374" s="24" t="s">
        <v>1556</v>
      </c>
      <c r="C374" s="24" t="s">
        <v>23</v>
      </c>
      <c r="D374" s="24" t="s">
        <v>1580</v>
      </c>
      <c r="E374" s="37">
        <v>720000</v>
      </c>
      <c r="F374" s="24">
        <v>5</v>
      </c>
      <c r="G374" s="37">
        <v>0</v>
      </c>
      <c r="H374" s="37">
        <v>5</v>
      </c>
      <c r="I374" s="37">
        <v>1</v>
      </c>
      <c r="J374" s="37">
        <v>0</v>
      </c>
      <c r="K374" s="87">
        <v>5</v>
      </c>
      <c r="L374" s="37">
        <v>0</v>
      </c>
      <c r="M374" s="37">
        <v>1</v>
      </c>
      <c r="N374" s="37">
        <v>9</v>
      </c>
      <c r="O374" s="37">
        <v>0</v>
      </c>
      <c r="P374" s="37">
        <v>0</v>
      </c>
      <c r="Q374" s="37">
        <v>0</v>
      </c>
      <c r="R374" s="37">
        <v>2</v>
      </c>
      <c r="S374" s="37">
        <v>3</v>
      </c>
      <c r="T374" s="37">
        <v>0</v>
      </c>
      <c r="U374" s="37">
        <v>0</v>
      </c>
      <c r="V374" s="37">
        <v>504000</v>
      </c>
      <c r="W374" s="86">
        <f t="shared" ref="W374:W437" si="169">SUM(F374:U374)</f>
        <v>31</v>
      </c>
      <c r="X374">
        <f t="shared" si="144"/>
        <v>0</v>
      </c>
      <c r="Y374">
        <f t="shared" si="145"/>
        <v>0</v>
      </c>
      <c r="Z374">
        <f t="shared" si="146"/>
        <v>0</v>
      </c>
      <c r="AA374">
        <f t="shared" si="147"/>
        <v>0</v>
      </c>
      <c r="AB374">
        <f t="shared" si="148"/>
        <v>0</v>
      </c>
      <c r="AC374">
        <f t="shared" si="149"/>
        <v>0</v>
      </c>
      <c r="AD374">
        <f t="shared" si="150"/>
        <v>0</v>
      </c>
      <c r="AE374">
        <f t="shared" si="151"/>
        <v>0</v>
      </c>
      <c r="AF374">
        <f t="shared" si="152"/>
        <v>0</v>
      </c>
      <c r="AG374">
        <f t="shared" si="153"/>
        <v>0</v>
      </c>
      <c r="AH374">
        <f t="shared" si="154"/>
        <v>0</v>
      </c>
      <c r="AI374">
        <f t="shared" si="155"/>
        <v>0</v>
      </c>
      <c r="AJ374">
        <f t="shared" si="156"/>
        <v>0</v>
      </c>
      <c r="AK374">
        <f t="shared" si="157"/>
        <v>0</v>
      </c>
      <c r="AL374">
        <f t="shared" si="158"/>
        <v>1</v>
      </c>
      <c r="AM374">
        <f t="shared" si="159"/>
        <v>0</v>
      </c>
      <c r="AN374">
        <f t="shared" si="160"/>
        <v>0</v>
      </c>
      <c r="AO374">
        <f t="shared" si="161"/>
        <v>0</v>
      </c>
      <c r="AP374">
        <f t="shared" si="142"/>
        <v>0</v>
      </c>
      <c r="AQ374">
        <f t="shared" si="162"/>
        <v>0</v>
      </c>
      <c r="AR374">
        <f t="shared" si="163"/>
        <v>0</v>
      </c>
      <c r="AS374">
        <f t="shared" si="164"/>
        <v>0</v>
      </c>
      <c r="AT374">
        <f t="shared" si="165"/>
        <v>0</v>
      </c>
      <c r="AU374">
        <f t="shared" si="143"/>
        <v>0</v>
      </c>
      <c r="AV374">
        <f t="shared" si="166"/>
        <v>0</v>
      </c>
      <c r="AW374">
        <f t="shared" si="167"/>
        <v>0</v>
      </c>
      <c r="AX374">
        <f t="shared" si="168"/>
        <v>0</v>
      </c>
    </row>
    <row r="375" spans="1:50" ht="78.75" hidden="1" x14ac:dyDescent="0.25">
      <c r="A375" s="115">
        <v>374</v>
      </c>
      <c r="B375" s="24" t="s">
        <v>1556</v>
      </c>
      <c r="C375" s="24" t="s">
        <v>23</v>
      </c>
      <c r="D375" s="24" t="s">
        <v>1581</v>
      </c>
      <c r="E375" s="57">
        <v>720000</v>
      </c>
      <c r="F375" s="24">
        <v>5</v>
      </c>
      <c r="G375" s="57">
        <v>0</v>
      </c>
      <c r="H375" s="57">
        <v>5</v>
      </c>
      <c r="I375" s="57">
        <v>1</v>
      </c>
      <c r="J375" s="57">
        <v>0</v>
      </c>
      <c r="K375" s="90">
        <v>5</v>
      </c>
      <c r="L375" s="57">
        <v>0</v>
      </c>
      <c r="M375" s="57">
        <v>1</v>
      </c>
      <c r="N375" s="57">
        <v>9</v>
      </c>
      <c r="O375" s="57">
        <v>0</v>
      </c>
      <c r="P375" s="57">
        <v>0</v>
      </c>
      <c r="Q375" s="57">
        <v>0</v>
      </c>
      <c r="R375" s="57">
        <v>2</v>
      </c>
      <c r="S375" s="57">
        <v>3</v>
      </c>
      <c r="T375" s="57">
        <v>0</v>
      </c>
      <c r="U375" s="57">
        <v>0</v>
      </c>
      <c r="V375" s="57">
        <v>504000</v>
      </c>
      <c r="W375" s="86">
        <f t="shared" si="169"/>
        <v>31</v>
      </c>
      <c r="X375">
        <f t="shared" si="144"/>
        <v>0</v>
      </c>
      <c r="Y375">
        <f t="shared" si="145"/>
        <v>0</v>
      </c>
      <c r="Z375">
        <f t="shared" si="146"/>
        <v>0</v>
      </c>
      <c r="AA375">
        <f t="shared" si="147"/>
        <v>0</v>
      </c>
      <c r="AB375">
        <f t="shared" si="148"/>
        <v>0</v>
      </c>
      <c r="AC375">
        <f t="shared" si="149"/>
        <v>0</v>
      </c>
      <c r="AD375">
        <f t="shared" si="150"/>
        <v>0</v>
      </c>
      <c r="AE375">
        <f t="shared" si="151"/>
        <v>0</v>
      </c>
      <c r="AF375">
        <f t="shared" si="152"/>
        <v>0</v>
      </c>
      <c r="AG375">
        <f t="shared" si="153"/>
        <v>0</v>
      </c>
      <c r="AH375">
        <f t="shared" si="154"/>
        <v>0</v>
      </c>
      <c r="AI375">
        <f t="shared" si="155"/>
        <v>0</v>
      </c>
      <c r="AJ375">
        <f t="shared" si="156"/>
        <v>0</v>
      </c>
      <c r="AK375">
        <f t="shared" si="157"/>
        <v>0</v>
      </c>
      <c r="AL375">
        <f t="shared" si="158"/>
        <v>1</v>
      </c>
      <c r="AM375">
        <f t="shared" si="159"/>
        <v>0</v>
      </c>
      <c r="AN375">
        <f t="shared" si="160"/>
        <v>0</v>
      </c>
      <c r="AO375">
        <f t="shared" si="161"/>
        <v>0</v>
      </c>
      <c r="AP375">
        <f t="shared" si="142"/>
        <v>0</v>
      </c>
      <c r="AQ375">
        <f t="shared" si="162"/>
        <v>0</v>
      </c>
      <c r="AR375">
        <f t="shared" si="163"/>
        <v>0</v>
      </c>
      <c r="AS375">
        <f t="shared" si="164"/>
        <v>0</v>
      </c>
      <c r="AT375">
        <f t="shared" si="165"/>
        <v>0</v>
      </c>
      <c r="AU375">
        <f t="shared" si="143"/>
        <v>0</v>
      </c>
      <c r="AV375">
        <f t="shared" si="166"/>
        <v>0</v>
      </c>
      <c r="AW375">
        <f t="shared" si="167"/>
        <v>0</v>
      </c>
      <c r="AX375">
        <f t="shared" si="168"/>
        <v>0</v>
      </c>
    </row>
    <row r="376" spans="1:50" ht="47.25" hidden="1" x14ac:dyDescent="0.25">
      <c r="A376" s="115">
        <v>375</v>
      </c>
      <c r="B376" s="24" t="s">
        <v>1544</v>
      </c>
      <c r="C376" s="24" t="s">
        <v>982</v>
      </c>
      <c r="D376" s="24" t="s">
        <v>1551</v>
      </c>
      <c r="E376" s="37">
        <v>895329</v>
      </c>
      <c r="F376" s="24">
        <v>5</v>
      </c>
      <c r="G376" s="37">
        <v>3</v>
      </c>
      <c r="H376" s="37">
        <v>3</v>
      </c>
      <c r="I376" s="37">
        <v>1</v>
      </c>
      <c r="J376" s="37">
        <v>0</v>
      </c>
      <c r="K376" s="87">
        <v>3</v>
      </c>
      <c r="L376" s="37">
        <v>0</v>
      </c>
      <c r="M376" s="37">
        <v>1</v>
      </c>
      <c r="N376" s="37">
        <v>7</v>
      </c>
      <c r="O376" s="37">
        <v>0</v>
      </c>
      <c r="P376" s="37">
        <v>0</v>
      </c>
      <c r="Q376" s="37">
        <v>0</v>
      </c>
      <c r="R376" s="37">
        <v>2</v>
      </c>
      <c r="S376" s="37">
        <v>3</v>
      </c>
      <c r="T376" s="37">
        <v>3</v>
      </c>
      <c r="U376" s="37">
        <v>0</v>
      </c>
      <c r="V376" s="37">
        <v>716263.31</v>
      </c>
      <c r="W376" s="86">
        <f t="shared" si="169"/>
        <v>31</v>
      </c>
      <c r="X376">
        <f t="shared" si="144"/>
        <v>0</v>
      </c>
      <c r="Y376">
        <f t="shared" si="145"/>
        <v>0</v>
      </c>
      <c r="Z376">
        <f t="shared" si="146"/>
        <v>0</v>
      </c>
      <c r="AA376">
        <f t="shared" si="147"/>
        <v>0</v>
      </c>
      <c r="AB376">
        <f t="shared" si="148"/>
        <v>0</v>
      </c>
      <c r="AC376">
        <f t="shared" si="149"/>
        <v>0</v>
      </c>
      <c r="AD376">
        <f t="shared" si="150"/>
        <v>0</v>
      </c>
      <c r="AE376">
        <f t="shared" si="151"/>
        <v>0</v>
      </c>
      <c r="AF376">
        <f t="shared" si="152"/>
        <v>0</v>
      </c>
      <c r="AG376">
        <f t="shared" si="153"/>
        <v>0</v>
      </c>
      <c r="AH376">
        <f t="shared" si="154"/>
        <v>0</v>
      </c>
      <c r="AI376">
        <f t="shared" si="155"/>
        <v>0</v>
      </c>
      <c r="AJ376">
        <f t="shared" si="156"/>
        <v>0</v>
      </c>
      <c r="AK376">
        <f t="shared" si="157"/>
        <v>0</v>
      </c>
      <c r="AL376">
        <f t="shared" si="158"/>
        <v>1</v>
      </c>
      <c r="AM376">
        <f t="shared" si="159"/>
        <v>0</v>
      </c>
      <c r="AN376">
        <f t="shared" si="160"/>
        <v>0</v>
      </c>
      <c r="AO376">
        <f t="shared" si="161"/>
        <v>0</v>
      </c>
      <c r="AP376">
        <f t="shared" si="142"/>
        <v>0</v>
      </c>
      <c r="AQ376">
        <f t="shared" si="162"/>
        <v>0</v>
      </c>
      <c r="AR376">
        <f t="shared" si="163"/>
        <v>0</v>
      </c>
      <c r="AS376">
        <f t="shared" si="164"/>
        <v>0</v>
      </c>
      <c r="AT376">
        <f t="shared" si="165"/>
        <v>0</v>
      </c>
      <c r="AU376">
        <f t="shared" si="143"/>
        <v>0</v>
      </c>
      <c r="AV376">
        <f t="shared" si="166"/>
        <v>0</v>
      </c>
      <c r="AW376">
        <f t="shared" si="167"/>
        <v>0</v>
      </c>
      <c r="AX376">
        <f t="shared" si="168"/>
        <v>0</v>
      </c>
    </row>
    <row r="377" spans="1:50" ht="126" hidden="1" x14ac:dyDescent="0.25">
      <c r="A377" s="115">
        <v>376</v>
      </c>
      <c r="B377" s="48" t="s">
        <v>292</v>
      </c>
      <c r="C377" s="48" t="s">
        <v>905</v>
      </c>
      <c r="D377" s="48" t="s">
        <v>906</v>
      </c>
      <c r="E377" s="47">
        <v>914657</v>
      </c>
      <c r="F377" s="37">
        <v>0</v>
      </c>
      <c r="G377" s="85">
        <v>3</v>
      </c>
      <c r="H377" s="85">
        <v>3</v>
      </c>
      <c r="I377" s="85">
        <v>2</v>
      </c>
      <c r="J377" s="85">
        <v>0</v>
      </c>
      <c r="K377" s="85">
        <v>5</v>
      </c>
      <c r="L377" s="85">
        <v>0</v>
      </c>
      <c r="M377" s="85">
        <v>1</v>
      </c>
      <c r="N377" s="85">
        <v>3</v>
      </c>
      <c r="O377" s="37">
        <v>2</v>
      </c>
      <c r="P377" s="37">
        <v>3</v>
      </c>
      <c r="Q377" s="85">
        <v>0</v>
      </c>
      <c r="R377" s="85">
        <v>2</v>
      </c>
      <c r="S377" s="85">
        <v>3</v>
      </c>
      <c r="T377" s="85">
        <v>3</v>
      </c>
      <c r="U377" s="85">
        <v>0</v>
      </c>
      <c r="V377" s="47" t="s">
        <v>907</v>
      </c>
      <c r="W377" s="86">
        <f t="shared" si="169"/>
        <v>30</v>
      </c>
      <c r="X377">
        <f t="shared" si="144"/>
        <v>0</v>
      </c>
      <c r="Y377">
        <f t="shared" si="145"/>
        <v>0</v>
      </c>
      <c r="Z377">
        <f t="shared" si="146"/>
        <v>0</v>
      </c>
      <c r="AA377">
        <f t="shared" si="147"/>
        <v>0</v>
      </c>
      <c r="AB377">
        <f t="shared" si="148"/>
        <v>0</v>
      </c>
      <c r="AC377">
        <f t="shared" si="149"/>
        <v>0</v>
      </c>
      <c r="AD377">
        <f t="shared" si="150"/>
        <v>0</v>
      </c>
      <c r="AE377">
        <f t="shared" si="151"/>
        <v>0</v>
      </c>
      <c r="AF377">
        <f t="shared" si="152"/>
        <v>0</v>
      </c>
      <c r="AG377">
        <f t="shared" si="153"/>
        <v>0</v>
      </c>
      <c r="AH377">
        <f t="shared" si="154"/>
        <v>0</v>
      </c>
      <c r="AI377">
        <f t="shared" si="155"/>
        <v>0</v>
      </c>
      <c r="AJ377">
        <f t="shared" si="156"/>
        <v>0</v>
      </c>
      <c r="AK377">
        <f t="shared" si="157"/>
        <v>0</v>
      </c>
      <c r="AL377">
        <f t="shared" si="158"/>
        <v>0</v>
      </c>
      <c r="AM377">
        <f t="shared" si="159"/>
        <v>0</v>
      </c>
      <c r="AN377">
        <f t="shared" si="160"/>
        <v>0</v>
      </c>
      <c r="AO377">
        <f t="shared" si="161"/>
        <v>0</v>
      </c>
      <c r="AP377">
        <f t="shared" si="142"/>
        <v>0</v>
      </c>
      <c r="AQ377">
        <f t="shared" si="162"/>
        <v>0</v>
      </c>
      <c r="AR377">
        <f t="shared" si="163"/>
        <v>0</v>
      </c>
      <c r="AS377">
        <f t="shared" si="164"/>
        <v>0</v>
      </c>
      <c r="AT377">
        <f t="shared" si="165"/>
        <v>0</v>
      </c>
      <c r="AU377">
        <f t="shared" si="143"/>
        <v>0</v>
      </c>
      <c r="AV377">
        <f t="shared" si="166"/>
        <v>0</v>
      </c>
      <c r="AW377">
        <f t="shared" si="167"/>
        <v>1</v>
      </c>
      <c r="AX377">
        <f t="shared" si="168"/>
        <v>0</v>
      </c>
    </row>
    <row r="378" spans="1:50" ht="78.75" hidden="1" x14ac:dyDescent="0.25">
      <c r="A378" s="115">
        <v>377</v>
      </c>
      <c r="B378" s="7" t="s">
        <v>133</v>
      </c>
      <c r="C378" s="7" t="s">
        <v>143</v>
      </c>
      <c r="D378" s="7" t="s">
        <v>144</v>
      </c>
      <c r="E378" s="47">
        <v>201000</v>
      </c>
      <c r="F378" s="37">
        <v>0</v>
      </c>
      <c r="G378" s="85">
        <v>0</v>
      </c>
      <c r="H378" s="85">
        <v>3</v>
      </c>
      <c r="I378" s="85">
        <v>1</v>
      </c>
      <c r="J378" s="85">
        <v>0</v>
      </c>
      <c r="K378" s="85">
        <v>5</v>
      </c>
      <c r="L378" s="85">
        <v>0</v>
      </c>
      <c r="M378" s="85">
        <v>1</v>
      </c>
      <c r="N378" s="85">
        <v>4</v>
      </c>
      <c r="O378" s="37">
        <v>6</v>
      </c>
      <c r="P378" s="37">
        <v>5</v>
      </c>
      <c r="Q378" s="85">
        <v>0</v>
      </c>
      <c r="R378" s="85">
        <v>2</v>
      </c>
      <c r="S378" s="85">
        <v>3</v>
      </c>
      <c r="T378" s="85">
        <v>0</v>
      </c>
      <c r="U378" s="85">
        <v>0</v>
      </c>
      <c r="V378" s="47">
        <v>140000</v>
      </c>
      <c r="W378" s="86">
        <f t="shared" si="169"/>
        <v>30</v>
      </c>
      <c r="X378">
        <f t="shared" si="144"/>
        <v>0</v>
      </c>
      <c r="Y378">
        <f t="shared" si="145"/>
        <v>0</v>
      </c>
      <c r="Z378">
        <f t="shared" si="146"/>
        <v>0</v>
      </c>
      <c r="AA378">
        <f t="shared" si="147"/>
        <v>0</v>
      </c>
      <c r="AB378">
        <f t="shared" si="148"/>
        <v>0</v>
      </c>
      <c r="AC378">
        <f t="shared" si="149"/>
        <v>0</v>
      </c>
      <c r="AD378">
        <f t="shared" si="150"/>
        <v>0</v>
      </c>
      <c r="AE378">
        <f t="shared" si="151"/>
        <v>0</v>
      </c>
      <c r="AF378">
        <f t="shared" si="152"/>
        <v>0</v>
      </c>
      <c r="AG378">
        <f t="shared" si="153"/>
        <v>0</v>
      </c>
      <c r="AH378">
        <f t="shared" si="154"/>
        <v>0</v>
      </c>
      <c r="AI378">
        <f t="shared" si="155"/>
        <v>0</v>
      </c>
      <c r="AJ378">
        <f t="shared" si="156"/>
        <v>1</v>
      </c>
      <c r="AK378">
        <f t="shared" si="157"/>
        <v>0</v>
      </c>
      <c r="AL378">
        <f t="shared" si="158"/>
        <v>0</v>
      </c>
      <c r="AM378">
        <f t="shared" si="159"/>
        <v>0</v>
      </c>
      <c r="AN378">
        <f t="shared" si="160"/>
        <v>0</v>
      </c>
      <c r="AO378">
        <f t="shared" si="161"/>
        <v>0</v>
      </c>
      <c r="AP378">
        <f t="shared" si="142"/>
        <v>0</v>
      </c>
      <c r="AQ378">
        <f t="shared" si="162"/>
        <v>0</v>
      </c>
      <c r="AR378">
        <f t="shared" si="163"/>
        <v>0</v>
      </c>
      <c r="AS378">
        <f t="shared" si="164"/>
        <v>0</v>
      </c>
      <c r="AT378">
        <f t="shared" si="165"/>
        <v>0</v>
      </c>
      <c r="AU378">
        <f t="shared" si="143"/>
        <v>0</v>
      </c>
      <c r="AV378">
        <f t="shared" si="166"/>
        <v>0</v>
      </c>
      <c r="AW378">
        <f t="shared" si="167"/>
        <v>0</v>
      </c>
      <c r="AX378">
        <f t="shared" si="168"/>
        <v>0</v>
      </c>
    </row>
    <row r="379" spans="1:50" ht="94.5" hidden="1" x14ac:dyDescent="0.25">
      <c r="A379" s="115">
        <v>378</v>
      </c>
      <c r="B379" s="49" t="s">
        <v>312</v>
      </c>
      <c r="C379" s="49" t="s">
        <v>483</v>
      </c>
      <c r="D379" s="49" t="s">
        <v>490</v>
      </c>
      <c r="E379" s="47">
        <v>1005960</v>
      </c>
      <c r="F379" s="37">
        <v>2</v>
      </c>
      <c r="G379" s="37">
        <v>4</v>
      </c>
      <c r="H379" s="37">
        <v>1</v>
      </c>
      <c r="I379" s="37">
        <v>1</v>
      </c>
      <c r="J379" s="37">
        <v>0</v>
      </c>
      <c r="K379" s="37">
        <v>2</v>
      </c>
      <c r="L379" s="37">
        <v>0</v>
      </c>
      <c r="M379" s="37">
        <v>4</v>
      </c>
      <c r="N379" s="37">
        <v>1</v>
      </c>
      <c r="O379" s="37">
        <v>5</v>
      </c>
      <c r="P379" s="37">
        <v>3</v>
      </c>
      <c r="Q379" s="37">
        <v>2</v>
      </c>
      <c r="R379" s="37">
        <v>2</v>
      </c>
      <c r="S379" s="37">
        <v>3</v>
      </c>
      <c r="T379" s="37">
        <v>0</v>
      </c>
      <c r="U379" s="37">
        <v>0</v>
      </c>
      <c r="V379" s="47">
        <v>716025</v>
      </c>
      <c r="W379" s="86">
        <f t="shared" si="169"/>
        <v>30</v>
      </c>
      <c r="X379">
        <f t="shared" si="144"/>
        <v>0</v>
      </c>
      <c r="Y379">
        <f t="shared" si="145"/>
        <v>0</v>
      </c>
      <c r="Z379">
        <f t="shared" si="146"/>
        <v>0</v>
      </c>
      <c r="AA379">
        <f t="shared" si="147"/>
        <v>0</v>
      </c>
      <c r="AB379">
        <f t="shared" si="148"/>
        <v>0</v>
      </c>
      <c r="AC379">
        <f t="shared" si="149"/>
        <v>0</v>
      </c>
      <c r="AD379">
        <f t="shared" si="150"/>
        <v>0</v>
      </c>
      <c r="AE379">
        <f t="shared" si="151"/>
        <v>0</v>
      </c>
      <c r="AF379">
        <f t="shared" si="152"/>
        <v>0</v>
      </c>
      <c r="AG379">
        <f t="shared" si="153"/>
        <v>0</v>
      </c>
      <c r="AH379">
        <f t="shared" si="154"/>
        <v>0</v>
      </c>
      <c r="AI379">
        <f t="shared" si="155"/>
        <v>0</v>
      </c>
      <c r="AJ379">
        <f t="shared" si="156"/>
        <v>0</v>
      </c>
      <c r="AK379">
        <f t="shared" si="157"/>
        <v>0</v>
      </c>
      <c r="AL379">
        <f t="shared" si="158"/>
        <v>0</v>
      </c>
      <c r="AM379">
        <f t="shared" si="159"/>
        <v>0</v>
      </c>
      <c r="AN379">
        <f t="shared" si="160"/>
        <v>0</v>
      </c>
      <c r="AO379">
        <f t="shared" si="161"/>
        <v>0</v>
      </c>
      <c r="AP379">
        <f t="shared" si="142"/>
        <v>0</v>
      </c>
      <c r="AQ379">
        <f t="shared" si="162"/>
        <v>0</v>
      </c>
      <c r="AR379">
        <f t="shared" si="163"/>
        <v>0</v>
      </c>
      <c r="AS379">
        <f t="shared" si="164"/>
        <v>0</v>
      </c>
      <c r="AT379">
        <f t="shared" si="165"/>
        <v>0</v>
      </c>
      <c r="AU379">
        <f t="shared" si="143"/>
        <v>1</v>
      </c>
      <c r="AV379">
        <f t="shared" si="166"/>
        <v>0</v>
      </c>
      <c r="AW379">
        <f t="shared" si="167"/>
        <v>0</v>
      </c>
      <c r="AX379">
        <f t="shared" si="168"/>
        <v>0</v>
      </c>
    </row>
    <row r="380" spans="1:50" ht="78.75" hidden="1" x14ac:dyDescent="0.25">
      <c r="A380" s="115">
        <v>379</v>
      </c>
      <c r="B380" s="24" t="s">
        <v>468</v>
      </c>
      <c r="C380" s="49" t="s">
        <v>473</v>
      </c>
      <c r="D380" s="49" t="s">
        <v>474</v>
      </c>
      <c r="E380" s="47">
        <v>1999827</v>
      </c>
      <c r="F380" s="37">
        <v>1</v>
      </c>
      <c r="G380" s="37">
        <v>4</v>
      </c>
      <c r="H380" s="37">
        <v>3</v>
      </c>
      <c r="I380" s="37">
        <v>3</v>
      </c>
      <c r="J380" s="37">
        <v>0</v>
      </c>
      <c r="K380" s="37">
        <v>2</v>
      </c>
      <c r="L380" s="37">
        <v>0</v>
      </c>
      <c r="M380" s="37">
        <v>1</v>
      </c>
      <c r="N380" s="37">
        <v>5</v>
      </c>
      <c r="O380" s="37">
        <v>2</v>
      </c>
      <c r="P380" s="37">
        <v>0</v>
      </c>
      <c r="Q380" s="37">
        <v>3</v>
      </c>
      <c r="R380" s="37">
        <v>3</v>
      </c>
      <c r="S380" s="37">
        <v>3</v>
      </c>
      <c r="T380" s="37">
        <v>0</v>
      </c>
      <c r="U380" s="37">
        <v>0</v>
      </c>
      <c r="V380" s="47">
        <v>1299889</v>
      </c>
      <c r="W380" s="86">
        <f t="shared" si="169"/>
        <v>30</v>
      </c>
      <c r="X380">
        <f t="shared" si="144"/>
        <v>1</v>
      </c>
      <c r="Y380">
        <f t="shared" si="145"/>
        <v>0</v>
      </c>
      <c r="Z380">
        <f t="shared" si="146"/>
        <v>0</v>
      </c>
      <c r="AA380">
        <f t="shared" si="147"/>
        <v>0</v>
      </c>
      <c r="AB380">
        <f t="shared" si="148"/>
        <v>0</v>
      </c>
      <c r="AC380">
        <f t="shared" si="149"/>
        <v>0</v>
      </c>
      <c r="AD380">
        <f t="shared" si="150"/>
        <v>0</v>
      </c>
      <c r="AE380">
        <f t="shared" si="151"/>
        <v>0</v>
      </c>
      <c r="AF380">
        <f t="shared" si="152"/>
        <v>0</v>
      </c>
      <c r="AG380">
        <f t="shared" si="153"/>
        <v>0</v>
      </c>
      <c r="AH380">
        <f t="shared" si="154"/>
        <v>0</v>
      </c>
      <c r="AI380">
        <f t="shared" si="155"/>
        <v>0</v>
      </c>
      <c r="AJ380">
        <f t="shared" si="156"/>
        <v>0</v>
      </c>
      <c r="AK380">
        <f t="shared" si="157"/>
        <v>0</v>
      </c>
      <c r="AL380">
        <f t="shared" si="158"/>
        <v>0</v>
      </c>
      <c r="AM380">
        <f t="shared" si="159"/>
        <v>0</v>
      </c>
      <c r="AN380">
        <f t="shared" si="160"/>
        <v>0</v>
      </c>
      <c r="AO380">
        <f t="shared" si="161"/>
        <v>0</v>
      </c>
      <c r="AP380">
        <f t="shared" si="142"/>
        <v>0</v>
      </c>
      <c r="AQ380">
        <f t="shared" si="162"/>
        <v>0</v>
      </c>
      <c r="AR380">
        <f t="shared" si="163"/>
        <v>0</v>
      </c>
      <c r="AS380">
        <f t="shared" si="164"/>
        <v>0</v>
      </c>
      <c r="AT380">
        <f t="shared" si="165"/>
        <v>0</v>
      </c>
      <c r="AU380">
        <f t="shared" si="143"/>
        <v>0</v>
      </c>
      <c r="AV380">
        <f t="shared" si="166"/>
        <v>0</v>
      </c>
      <c r="AW380">
        <f t="shared" si="167"/>
        <v>0</v>
      </c>
      <c r="AX380">
        <f t="shared" si="168"/>
        <v>0</v>
      </c>
    </row>
    <row r="381" spans="1:50" ht="63" hidden="1" x14ac:dyDescent="0.25">
      <c r="A381" s="115">
        <v>380</v>
      </c>
      <c r="B381" s="24" t="s">
        <v>1143</v>
      </c>
      <c r="C381" s="24" t="s">
        <v>711</v>
      </c>
      <c r="D381" s="24" t="s">
        <v>1144</v>
      </c>
      <c r="E381" s="24">
        <v>499000</v>
      </c>
      <c r="F381" s="24">
        <v>0</v>
      </c>
      <c r="G381" s="24">
        <v>0</v>
      </c>
      <c r="H381" s="24">
        <v>3</v>
      </c>
      <c r="I381" s="24">
        <v>2</v>
      </c>
      <c r="J381" s="24">
        <v>3</v>
      </c>
      <c r="K381" s="24">
        <v>4</v>
      </c>
      <c r="L381" s="24">
        <v>0</v>
      </c>
      <c r="M381" s="24">
        <v>3</v>
      </c>
      <c r="N381" s="24">
        <v>5</v>
      </c>
      <c r="O381" s="24">
        <v>0</v>
      </c>
      <c r="P381" s="24">
        <v>5</v>
      </c>
      <c r="Q381" s="24">
        <v>0</v>
      </c>
      <c r="R381" s="24">
        <v>2</v>
      </c>
      <c r="S381" s="24">
        <v>3</v>
      </c>
      <c r="T381" s="24">
        <v>0</v>
      </c>
      <c r="U381" s="24">
        <v>0</v>
      </c>
      <c r="V381" s="24">
        <v>324000</v>
      </c>
      <c r="W381" s="86">
        <f t="shared" si="169"/>
        <v>30</v>
      </c>
      <c r="X381">
        <f t="shared" si="144"/>
        <v>0</v>
      </c>
      <c r="Y381">
        <f t="shared" si="145"/>
        <v>0</v>
      </c>
      <c r="Z381">
        <f t="shared" si="146"/>
        <v>0</v>
      </c>
      <c r="AA381">
        <f t="shared" si="147"/>
        <v>0</v>
      </c>
      <c r="AB381">
        <f t="shared" si="148"/>
        <v>0</v>
      </c>
      <c r="AC381">
        <f t="shared" si="149"/>
        <v>0</v>
      </c>
      <c r="AD381">
        <f t="shared" si="150"/>
        <v>0</v>
      </c>
      <c r="AE381">
        <f t="shared" si="151"/>
        <v>0</v>
      </c>
      <c r="AF381">
        <f t="shared" si="152"/>
        <v>0</v>
      </c>
      <c r="AG381">
        <f t="shared" si="153"/>
        <v>0</v>
      </c>
      <c r="AH381">
        <f t="shared" si="154"/>
        <v>0</v>
      </c>
      <c r="AI381">
        <f t="shared" si="155"/>
        <v>0</v>
      </c>
      <c r="AJ381">
        <f t="shared" si="156"/>
        <v>1</v>
      </c>
      <c r="AK381">
        <f t="shared" si="157"/>
        <v>0</v>
      </c>
      <c r="AL381">
        <f t="shared" si="158"/>
        <v>0</v>
      </c>
      <c r="AM381">
        <f t="shared" si="159"/>
        <v>0</v>
      </c>
      <c r="AN381">
        <f t="shared" si="160"/>
        <v>0</v>
      </c>
      <c r="AO381">
        <f t="shared" si="161"/>
        <v>0</v>
      </c>
      <c r="AP381">
        <f t="shared" si="142"/>
        <v>0</v>
      </c>
      <c r="AQ381">
        <f t="shared" si="162"/>
        <v>0</v>
      </c>
      <c r="AR381">
        <f t="shared" si="163"/>
        <v>0</v>
      </c>
      <c r="AS381">
        <f t="shared" si="164"/>
        <v>0</v>
      </c>
      <c r="AT381">
        <f t="shared" si="165"/>
        <v>0</v>
      </c>
      <c r="AU381">
        <f t="shared" si="143"/>
        <v>0</v>
      </c>
      <c r="AV381">
        <f t="shared" si="166"/>
        <v>0</v>
      </c>
      <c r="AW381">
        <f t="shared" si="167"/>
        <v>0</v>
      </c>
      <c r="AX381">
        <f t="shared" si="168"/>
        <v>0</v>
      </c>
    </row>
    <row r="382" spans="1:50" ht="94.5" hidden="1" x14ac:dyDescent="0.25">
      <c r="A382" s="115">
        <v>381</v>
      </c>
      <c r="B382" s="24" t="s">
        <v>1413</v>
      </c>
      <c r="C382" s="24" t="s">
        <v>23</v>
      </c>
      <c r="D382" s="24" t="s">
        <v>1415</v>
      </c>
      <c r="E382" s="9">
        <v>863624</v>
      </c>
      <c r="F382" s="37">
        <v>10</v>
      </c>
      <c r="G382" s="37">
        <v>0</v>
      </c>
      <c r="H382" s="37">
        <v>5</v>
      </c>
      <c r="I382" s="37">
        <v>1</v>
      </c>
      <c r="J382" s="37">
        <v>0</v>
      </c>
      <c r="K382" s="37">
        <v>4</v>
      </c>
      <c r="L382" s="37">
        <v>0</v>
      </c>
      <c r="M382" s="37">
        <v>1</v>
      </c>
      <c r="N382" s="37">
        <v>4</v>
      </c>
      <c r="O382" s="37">
        <v>0</v>
      </c>
      <c r="P382" s="37">
        <v>0</v>
      </c>
      <c r="Q382" s="37">
        <v>0</v>
      </c>
      <c r="R382" s="37">
        <v>2</v>
      </c>
      <c r="S382" s="37">
        <v>3</v>
      </c>
      <c r="T382" s="37">
        <v>0</v>
      </c>
      <c r="U382" s="37">
        <v>0</v>
      </c>
      <c r="V382" s="9">
        <v>562080.4</v>
      </c>
      <c r="W382" s="86">
        <f t="shared" si="169"/>
        <v>30</v>
      </c>
      <c r="X382">
        <f t="shared" si="144"/>
        <v>0</v>
      </c>
      <c r="Y382">
        <f t="shared" si="145"/>
        <v>0</v>
      </c>
      <c r="Z382">
        <f t="shared" si="146"/>
        <v>0</v>
      </c>
      <c r="AA382">
        <f t="shared" si="147"/>
        <v>0</v>
      </c>
      <c r="AB382">
        <f t="shared" si="148"/>
        <v>1</v>
      </c>
      <c r="AC382">
        <f t="shared" si="149"/>
        <v>0</v>
      </c>
      <c r="AD382">
        <f t="shared" si="150"/>
        <v>0</v>
      </c>
      <c r="AE382">
        <f t="shared" si="151"/>
        <v>0</v>
      </c>
      <c r="AF382">
        <f t="shared" si="152"/>
        <v>0</v>
      </c>
      <c r="AG382">
        <f t="shared" si="153"/>
        <v>0</v>
      </c>
      <c r="AH382">
        <f t="shared" si="154"/>
        <v>0</v>
      </c>
      <c r="AI382">
        <f t="shared" si="155"/>
        <v>0</v>
      </c>
      <c r="AJ382">
        <f t="shared" si="156"/>
        <v>0</v>
      </c>
      <c r="AK382">
        <f t="shared" si="157"/>
        <v>0</v>
      </c>
      <c r="AL382">
        <f t="shared" si="158"/>
        <v>0</v>
      </c>
      <c r="AM382">
        <f t="shared" si="159"/>
        <v>0</v>
      </c>
      <c r="AN382">
        <f t="shared" si="160"/>
        <v>0</v>
      </c>
      <c r="AO382">
        <f t="shared" si="161"/>
        <v>0</v>
      </c>
      <c r="AP382">
        <f t="shared" si="142"/>
        <v>0</v>
      </c>
      <c r="AQ382">
        <f t="shared" si="162"/>
        <v>0</v>
      </c>
      <c r="AR382">
        <f t="shared" si="163"/>
        <v>0</v>
      </c>
      <c r="AS382">
        <f t="shared" si="164"/>
        <v>0</v>
      </c>
      <c r="AT382">
        <f t="shared" si="165"/>
        <v>0</v>
      </c>
      <c r="AU382">
        <f t="shared" si="143"/>
        <v>0</v>
      </c>
      <c r="AV382">
        <f t="shared" si="166"/>
        <v>0</v>
      </c>
      <c r="AW382">
        <f t="shared" si="167"/>
        <v>0</v>
      </c>
      <c r="AX382">
        <f t="shared" si="168"/>
        <v>0</v>
      </c>
    </row>
    <row r="383" spans="1:50" ht="78.75" hidden="1" x14ac:dyDescent="0.25">
      <c r="A383" s="115">
        <v>382</v>
      </c>
      <c r="B383" s="48" t="s">
        <v>1624</v>
      </c>
      <c r="C383" s="48" t="s">
        <v>1632</v>
      </c>
      <c r="D383" s="48" t="s">
        <v>1633</v>
      </c>
      <c r="E383" s="47">
        <v>700000</v>
      </c>
      <c r="F383" s="85">
        <v>0</v>
      </c>
      <c r="G383" s="85">
        <v>3</v>
      </c>
      <c r="H383" s="85">
        <v>3</v>
      </c>
      <c r="I383" s="85">
        <v>3</v>
      </c>
      <c r="J383" s="85">
        <v>0</v>
      </c>
      <c r="K383" s="85">
        <v>2</v>
      </c>
      <c r="L383" s="85">
        <v>0</v>
      </c>
      <c r="M383" s="85">
        <v>4</v>
      </c>
      <c r="N383" s="85">
        <v>7</v>
      </c>
      <c r="O383" s="85">
        <v>0</v>
      </c>
      <c r="P383" s="85">
        <v>0</v>
      </c>
      <c r="Q383" s="85">
        <v>0</v>
      </c>
      <c r="R383" s="85">
        <v>2</v>
      </c>
      <c r="S383" s="85">
        <v>3</v>
      </c>
      <c r="T383" s="85">
        <v>3</v>
      </c>
      <c r="U383" s="85">
        <v>0</v>
      </c>
      <c r="V383" s="47"/>
      <c r="W383" s="86">
        <f t="shared" si="169"/>
        <v>30</v>
      </c>
      <c r="X383">
        <f t="shared" si="144"/>
        <v>0</v>
      </c>
      <c r="Y383">
        <f t="shared" si="145"/>
        <v>0</v>
      </c>
      <c r="Z383">
        <f t="shared" si="146"/>
        <v>0</v>
      </c>
      <c r="AA383">
        <f t="shared" si="147"/>
        <v>0</v>
      </c>
      <c r="AB383">
        <f t="shared" si="148"/>
        <v>0</v>
      </c>
      <c r="AC383">
        <f t="shared" si="149"/>
        <v>0</v>
      </c>
      <c r="AD383">
        <f t="shared" si="150"/>
        <v>0</v>
      </c>
      <c r="AE383">
        <f t="shared" si="151"/>
        <v>0</v>
      </c>
      <c r="AF383">
        <f t="shared" si="152"/>
        <v>1</v>
      </c>
      <c r="AG383">
        <f t="shared" si="153"/>
        <v>0</v>
      </c>
      <c r="AH383">
        <f t="shared" si="154"/>
        <v>0</v>
      </c>
      <c r="AI383">
        <f t="shared" si="155"/>
        <v>0</v>
      </c>
      <c r="AJ383">
        <f t="shared" si="156"/>
        <v>0</v>
      </c>
      <c r="AK383">
        <f t="shared" si="157"/>
        <v>0</v>
      </c>
      <c r="AL383">
        <f t="shared" si="158"/>
        <v>0</v>
      </c>
      <c r="AM383">
        <f t="shared" si="159"/>
        <v>0</v>
      </c>
      <c r="AN383">
        <f t="shared" si="160"/>
        <v>0</v>
      </c>
      <c r="AO383">
        <f t="shared" si="161"/>
        <v>0</v>
      </c>
      <c r="AP383">
        <f t="shared" si="142"/>
        <v>0</v>
      </c>
      <c r="AQ383">
        <f t="shared" si="162"/>
        <v>0</v>
      </c>
      <c r="AR383">
        <f t="shared" si="163"/>
        <v>0</v>
      </c>
      <c r="AS383">
        <f t="shared" si="164"/>
        <v>0</v>
      </c>
      <c r="AT383">
        <f t="shared" si="165"/>
        <v>0</v>
      </c>
      <c r="AU383">
        <f t="shared" si="143"/>
        <v>0</v>
      </c>
      <c r="AV383">
        <f t="shared" si="166"/>
        <v>0</v>
      </c>
      <c r="AW383">
        <f t="shared" si="167"/>
        <v>0</v>
      </c>
      <c r="AX383">
        <f t="shared" si="168"/>
        <v>0</v>
      </c>
    </row>
    <row r="384" spans="1:50" ht="78.75" hidden="1" x14ac:dyDescent="0.25">
      <c r="A384" s="115">
        <v>383</v>
      </c>
      <c r="B384" s="7" t="s">
        <v>1379</v>
      </c>
      <c r="C384" s="7" t="s">
        <v>1214</v>
      </c>
      <c r="D384" s="7" t="s">
        <v>1386</v>
      </c>
      <c r="E384" s="47">
        <v>800000</v>
      </c>
      <c r="F384" s="37">
        <v>0</v>
      </c>
      <c r="G384" s="85">
        <v>0</v>
      </c>
      <c r="H384" s="85">
        <v>3</v>
      </c>
      <c r="I384" s="85">
        <v>1</v>
      </c>
      <c r="J384" s="85">
        <v>0</v>
      </c>
      <c r="K384" s="85">
        <v>3</v>
      </c>
      <c r="L384" s="85">
        <v>0</v>
      </c>
      <c r="M384" s="85">
        <v>5</v>
      </c>
      <c r="N384" s="85">
        <v>4</v>
      </c>
      <c r="O384" s="37">
        <v>6</v>
      </c>
      <c r="P384" s="37">
        <v>3</v>
      </c>
      <c r="Q384" s="85">
        <v>0</v>
      </c>
      <c r="R384" s="85">
        <v>2</v>
      </c>
      <c r="S384" s="85">
        <v>3</v>
      </c>
      <c r="T384" s="85">
        <v>0</v>
      </c>
      <c r="U384" s="85">
        <v>0</v>
      </c>
      <c r="V384" s="88">
        <v>52000</v>
      </c>
      <c r="W384" s="86">
        <f t="shared" si="169"/>
        <v>30</v>
      </c>
      <c r="X384">
        <f t="shared" si="144"/>
        <v>0</v>
      </c>
      <c r="Y384">
        <f t="shared" si="145"/>
        <v>1</v>
      </c>
      <c r="Z384">
        <f t="shared" si="146"/>
        <v>0</v>
      </c>
      <c r="AA384">
        <f t="shared" si="147"/>
        <v>0</v>
      </c>
      <c r="AB384">
        <f t="shared" si="148"/>
        <v>0</v>
      </c>
      <c r="AC384">
        <f t="shared" si="149"/>
        <v>0</v>
      </c>
      <c r="AD384">
        <f t="shared" si="150"/>
        <v>0</v>
      </c>
      <c r="AE384">
        <f t="shared" si="151"/>
        <v>0</v>
      </c>
      <c r="AF384">
        <f t="shared" si="152"/>
        <v>0</v>
      </c>
      <c r="AG384">
        <f t="shared" si="153"/>
        <v>0</v>
      </c>
      <c r="AH384">
        <f t="shared" si="154"/>
        <v>0</v>
      </c>
      <c r="AI384">
        <f t="shared" si="155"/>
        <v>0</v>
      </c>
      <c r="AJ384">
        <f t="shared" si="156"/>
        <v>0</v>
      </c>
      <c r="AK384">
        <f t="shared" si="157"/>
        <v>0</v>
      </c>
      <c r="AL384">
        <f t="shared" si="158"/>
        <v>0</v>
      </c>
      <c r="AM384">
        <f t="shared" si="159"/>
        <v>0</v>
      </c>
      <c r="AN384">
        <f t="shared" si="160"/>
        <v>0</v>
      </c>
      <c r="AO384">
        <f t="shared" si="161"/>
        <v>0</v>
      </c>
      <c r="AP384">
        <f t="shared" si="142"/>
        <v>0</v>
      </c>
      <c r="AQ384">
        <f t="shared" si="162"/>
        <v>0</v>
      </c>
      <c r="AR384">
        <f t="shared" si="163"/>
        <v>0</v>
      </c>
      <c r="AS384">
        <f t="shared" si="164"/>
        <v>0</v>
      </c>
      <c r="AT384">
        <f t="shared" si="165"/>
        <v>0</v>
      </c>
      <c r="AU384">
        <f t="shared" si="143"/>
        <v>0</v>
      </c>
      <c r="AV384">
        <f t="shared" si="166"/>
        <v>0</v>
      </c>
      <c r="AW384">
        <f t="shared" si="167"/>
        <v>0</v>
      </c>
      <c r="AX384">
        <f t="shared" si="168"/>
        <v>0</v>
      </c>
    </row>
    <row r="385" spans="1:50" ht="78.75" hidden="1" x14ac:dyDescent="0.25">
      <c r="A385" s="115">
        <v>384</v>
      </c>
      <c r="B385" s="24" t="s">
        <v>1208</v>
      </c>
      <c r="C385" s="24" t="s">
        <v>1214</v>
      </c>
      <c r="D385" s="24" t="s">
        <v>1215</v>
      </c>
      <c r="E385" s="37">
        <v>156500</v>
      </c>
      <c r="F385" s="37">
        <v>0</v>
      </c>
      <c r="G385" s="37">
        <v>0</v>
      </c>
      <c r="H385" s="37">
        <v>3</v>
      </c>
      <c r="I385" s="37">
        <v>1</v>
      </c>
      <c r="J385" s="37">
        <v>0</v>
      </c>
      <c r="K385" s="37">
        <v>5</v>
      </c>
      <c r="L385" s="37">
        <v>0</v>
      </c>
      <c r="M385" s="37">
        <v>4</v>
      </c>
      <c r="N385" s="37">
        <v>6</v>
      </c>
      <c r="O385" s="37">
        <v>3</v>
      </c>
      <c r="P385" s="37">
        <v>3</v>
      </c>
      <c r="Q385" s="37">
        <v>0</v>
      </c>
      <c r="R385" s="37">
        <v>2</v>
      </c>
      <c r="S385" s="37">
        <v>3</v>
      </c>
      <c r="T385" s="37">
        <v>0</v>
      </c>
      <c r="U385" s="37">
        <v>0</v>
      </c>
      <c r="V385" s="37">
        <v>103230</v>
      </c>
      <c r="W385" s="86">
        <f t="shared" si="169"/>
        <v>30</v>
      </c>
      <c r="X385">
        <f t="shared" si="144"/>
        <v>0</v>
      </c>
      <c r="Y385">
        <f t="shared" si="145"/>
        <v>1</v>
      </c>
      <c r="Z385">
        <f t="shared" si="146"/>
        <v>0</v>
      </c>
      <c r="AA385">
        <f t="shared" si="147"/>
        <v>0</v>
      </c>
      <c r="AB385">
        <f t="shared" si="148"/>
        <v>0</v>
      </c>
      <c r="AC385">
        <f t="shared" si="149"/>
        <v>0</v>
      </c>
      <c r="AD385">
        <f t="shared" si="150"/>
        <v>0</v>
      </c>
      <c r="AE385">
        <f t="shared" si="151"/>
        <v>0</v>
      </c>
      <c r="AF385">
        <f t="shared" si="152"/>
        <v>0</v>
      </c>
      <c r="AG385">
        <f t="shared" si="153"/>
        <v>0</v>
      </c>
      <c r="AH385">
        <f t="shared" si="154"/>
        <v>0</v>
      </c>
      <c r="AI385">
        <f t="shared" si="155"/>
        <v>0</v>
      </c>
      <c r="AJ385">
        <f t="shared" si="156"/>
        <v>0</v>
      </c>
      <c r="AK385">
        <f t="shared" si="157"/>
        <v>0</v>
      </c>
      <c r="AL385">
        <f t="shared" si="158"/>
        <v>0</v>
      </c>
      <c r="AM385">
        <f t="shared" si="159"/>
        <v>0</v>
      </c>
      <c r="AN385">
        <f t="shared" si="160"/>
        <v>0</v>
      </c>
      <c r="AO385">
        <f t="shared" si="161"/>
        <v>0</v>
      </c>
      <c r="AP385">
        <f t="shared" si="142"/>
        <v>0</v>
      </c>
      <c r="AQ385">
        <f t="shared" si="162"/>
        <v>0</v>
      </c>
      <c r="AR385">
        <f t="shared" si="163"/>
        <v>0</v>
      </c>
      <c r="AS385">
        <f t="shared" si="164"/>
        <v>0</v>
      </c>
      <c r="AT385">
        <f t="shared" si="165"/>
        <v>0</v>
      </c>
      <c r="AU385">
        <f t="shared" si="143"/>
        <v>0</v>
      </c>
      <c r="AV385">
        <f t="shared" si="166"/>
        <v>0</v>
      </c>
      <c r="AW385">
        <f t="shared" si="167"/>
        <v>0</v>
      </c>
      <c r="AX385">
        <f t="shared" si="168"/>
        <v>0</v>
      </c>
    </row>
    <row r="386" spans="1:50" ht="63" hidden="1" x14ac:dyDescent="0.25">
      <c r="A386" s="115">
        <v>385</v>
      </c>
      <c r="B386" s="24" t="s">
        <v>1159</v>
      </c>
      <c r="C386" s="24" t="s">
        <v>1164</v>
      </c>
      <c r="D386" s="24" t="s">
        <v>1165</v>
      </c>
      <c r="E386" s="37">
        <v>910000</v>
      </c>
      <c r="F386" s="37">
        <v>2</v>
      </c>
      <c r="G386" s="37">
        <v>3</v>
      </c>
      <c r="H386" s="37">
        <v>3</v>
      </c>
      <c r="I386" s="37">
        <v>1</v>
      </c>
      <c r="J386" s="37">
        <v>0</v>
      </c>
      <c r="K386" s="37">
        <v>4</v>
      </c>
      <c r="L386" s="37">
        <v>0</v>
      </c>
      <c r="M386" s="37">
        <v>1</v>
      </c>
      <c r="N386" s="37">
        <v>2</v>
      </c>
      <c r="O386" s="37">
        <v>3</v>
      </c>
      <c r="P386" s="37">
        <v>3</v>
      </c>
      <c r="Q386" s="37">
        <v>0</v>
      </c>
      <c r="R386" s="37">
        <v>2</v>
      </c>
      <c r="S386" s="37">
        <v>3</v>
      </c>
      <c r="T386" s="37">
        <v>3</v>
      </c>
      <c r="U386" s="37">
        <v>0</v>
      </c>
      <c r="V386" s="37">
        <v>72000</v>
      </c>
      <c r="W386" s="86">
        <f t="shared" si="169"/>
        <v>30</v>
      </c>
      <c r="X386">
        <f t="shared" si="144"/>
        <v>0</v>
      </c>
      <c r="Y386">
        <f t="shared" si="145"/>
        <v>0</v>
      </c>
      <c r="Z386">
        <f t="shared" si="146"/>
        <v>0</v>
      </c>
      <c r="AA386">
        <f t="shared" si="147"/>
        <v>0</v>
      </c>
      <c r="AB386">
        <f t="shared" si="148"/>
        <v>0</v>
      </c>
      <c r="AC386">
        <f t="shared" si="149"/>
        <v>0</v>
      </c>
      <c r="AD386">
        <f t="shared" si="150"/>
        <v>0</v>
      </c>
      <c r="AE386">
        <f t="shared" si="151"/>
        <v>0</v>
      </c>
      <c r="AF386">
        <f t="shared" si="152"/>
        <v>0</v>
      </c>
      <c r="AG386">
        <f t="shared" si="153"/>
        <v>0</v>
      </c>
      <c r="AH386">
        <f t="shared" si="154"/>
        <v>0</v>
      </c>
      <c r="AI386">
        <f t="shared" si="155"/>
        <v>0</v>
      </c>
      <c r="AJ386">
        <f t="shared" si="156"/>
        <v>0</v>
      </c>
      <c r="AK386">
        <f t="shared" si="157"/>
        <v>0</v>
      </c>
      <c r="AL386">
        <f t="shared" si="158"/>
        <v>0</v>
      </c>
      <c r="AM386">
        <f t="shared" si="159"/>
        <v>0</v>
      </c>
      <c r="AN386">
        <f t="shared" si="160"/>
        <v>0</v>
      </c>
      <c r="AO386">
        <f t="shared" si="161"/>
        <v>0</v>
      </c>
      <c r="AP386">
        <f t="shared" ref="AP386:AP449" si="170">SUM(IF(ISERR(FIND("Плавск",$B$2:$B$644)),0,1))</f>
        <v>0</v>
      </c>
      <c r="AQ386">
        <f t="shared" si="162"/>
        <v>0</v>
      </c>
      <c r="AR386">
        <f t="shared" si="163"/>
        <v>0</v>
      </c>
      <c r="AS386">
        <f t="shared" si="164"/>
        <v>1</v>
      </c>
      <c r="AT386">
        <f t="shared" si="165"/>
        <v>0</v>
      </c>
      <c r="AU386">
        <f t="shared" ref="AU386:AU449" si="171">SUM(IF(ISERR(FIND("Черн",$B$2:$B$644)),0,1))</f>
        <v>0</v>
      </c>
      <c r="AV386">
        <f t="shared" si="166"/>
        <v>0</v>
      </c>
      <c r="AW386">
        <f t="shared" si="167"/>
        <v>0</v>
      </c>
      <c r="AX386">
        <f t="shared" si="168"/>
        <v>0</v>
      </c>
    </row>
    <row r="387" spans="1:50" ht="63" hidden="1" x14ac:dyDescent="0.25">
      <c r="A387" s="115">
        <v>386</v>
      </c>
      <c r="B387" s="7" t="s">
        <v>1339</v>
      </c>
      <c r="C387" s="7" t="s">
        <v>1317</v>
      </c>
      <c r="D387" s="7" t="s">
        <v>1340</v>
      </c>
      <c r="E387" s="9">
        <v>558000</v>
      </c>
      <c r="F387" s="24">
        <v>3</v>
      </c>
      <c r="G387" s="7">
        <v>0</v>
      </c>
      <c r="H387" s="7">
        <v>3</v>
      </c>
      <c r="I387" s="7">
        <v>3</v>
      </c>
      <c r="J387" s="7">
        <v>0</v>
      </c>
      <c r="K387" s="7">
        <v>1</v>
      </c>
      <c r="L387" s="7">
        <v>0</v>
      </c>
      <c r="M387" s="7">
        <v>5</v>
      </c>
      <c r="N387" s="7">
        <v>5</v>
      </c>
      <c r="O387" s="24">
        <v>0</v>
      </c>
      <c r="P387" s="24">
        <v>5</v>
      </c>
      <c r="Q387" s="7">
        <v>0</v>
      </c>
      <c r="R387" s="7">
        <v>2</v>
      </c>
      <c r="S387" s="7">
        <v>3</v>
      </c>
      <c r="T387" s="7">
        <v>0</v>
      </c>
      <c r="U387" s="7">
        <v>0</v>
      </c>
      <c r="V387" s="44">
        <v>412500</v>
      </c>
      <c r="W387" s="86">
        <f t="shared" si="169"/>
        <v>30</v>
      </c>
      <c r="X387">
        <f t="shared" ref="X387:X450" si="172">SUM(IF(ISERR(FIND("Алекс",$B$2:$B$645)),0,1))</f>
        <v>0</v>
      </c>
      <c r="Y387">
        <f t="shared" ref="Y387:Y450" si="173">SUM(IF(ISERR(FIND("Арсен",$B$2:$B$645)),0,1))</f>
        <v>0</v>
      </c>
      <c r="Z387">
        <f t="shared" ref="Z387:Z450" si="174">SUM(IF(ISERR(FIND("Белев",$B$2:$B$645)),0,1))</f>
        <v>0</v>
      </c>
      <c r="AA387">
        <f t="shared" ref="AA387:AA450" si="175">SUM(IF(ISERR(FIND("Богор",$B$2:$B$645)),0,1))</f>
        <v>0</v>
      </c>
      <c r="AB387">
        <f t="shared" ref="AB387:AB450" si="176">SUM(IF(ISERR(FIND("Венев",$B$2:$B$645)),0,1))</f>
        <v>0</v>
      </c>
      <c r="AC387">
        <f t="shared" ref="AC387:AC450" si="177">SUM(IF(ISERR(FIND("Волов",$B$2:$B$645)),0,1))</f>
        <v>0</v>
      </c>
      <c r="AD387">
        <f t="shared" ref="AD387:AD450" si="178">SUM(IF(ISERR(FIND("Донс",$B$2:$B$645)),0,1))</f>
        <v>0</v>
      </c>
      <c r="AE387">
        <f t="shared" ref="AE387:AE450" si="179">SUM(IF(ISERR(FIND("Дубенск",$B$2:$B$645)),0,1))</f>
        <v>0</v>
      </c>
      <c r="AF387">
        <f t="shared" ref="AF387:AF450" si="180">SUM(IF(ISERR(FIND("Ефрем",$B$2:$B$645)),0,1))</f>
        <v>0</v>
      </c>
      <c r="AG387">
        <f t="shared" ref="AG387:AG450" si="181">SUM(IF(ISERR(FIND("Заок",$B$2:$B$645)),0,1))</f>
        <v>0</v>
      </c>
      <c r="AH387">
        <f t="shared" ref="AH387:AH450" si="182">SUM(IF(ISERR(FIND("Каменск",$B$2:$B$645)),0,1))</f>
        <v>0</v>
      </c>
      <c r="AI387">
        <f t="shared" ref="AI387:AI450" si="183">SUM(IF(ISERR(FIND("Кимов",$B$2:$B$645)),0,1))</f>
        <v>0</v>
      </c>
      <c r="AJ387">
        <f t="shared" ref="AJ387:AJ450" si="184">SUM(IF(ISERR(FIND("Киреев",$B$2:$B$645)),0,1))</f>
        <v>0</v>
      </c>
      <c r="AK387">
        <f t="shared" ref="AK387:AK450" si="185">SUM(IF(ISERR(FIND("Курк",$D$2:$D$645)),0,1))</f>
        <v>0</v>
      </c>
      <c r="AL387">
        <f t="shared" ref="AL387:AL450" si="186">SUM(IF(ISERR(FIND("Ленинск",$B$2:$B$645)),0,1))</f>
        <v>0</v>
      </c>
      <c r="AM387">
        <f t="shared" ref="AM387:AM450" si="187">SUM(IF(ISERR(FIND("Новогур",$B$2:$B$645)),0,1))</f>
        <v>0</v>
      </c>
      <c r="AN387">
        <f t="shared" ref="AN387:AN450" si="188">SUM(IF(ISERR(FIND("Новомоск",$B$2:$B$645)),0,1))</f>
        <v>0</v>
      </c>
      <c r="AO387">
        <f t="shared" ref="AO387:AO450" si="189">SUM(IF(ISERR(FIND("Одоев",$B$2:$B$645)),0,1))</f>
        <v>1</v>
      </c>
      <c r="AP387">
        <f t="shared" si="170"/>
        <v>0</v>
      </c>
      <c r="AQ387">
        <f t="shared" ref="AQ387:AQ450" si="190">SUM(IF(ISERR(FIND("Славн",$B$2:$B$645)),0,1))</f>
        <v>0</v>
      </c>
      <c r="AR387">
        <f t="shared" ref="AR387:AR450" si="191">SUM(IF(ISERR(FIND("Суворов",$B$2:$B$645)),0,1))</f>
        <v>0</v>
      </c>
      <c r="AS387">
        <f t="shared" ref="AS387:AS450" si="192">SUM(IF(ISERR(FIND("Тепло",$B$2:$B$645)),0,1))</f>
        <v>0</v>
      </c>
      <c r="AT387">
        <f t="shared" ref="AT387:AT450" si="193">SUM(IF(ISERR(FIND("Узлов",$B$2:$B$645)),0,1))</f>
        <v>0</v>
      </c>
      <c r="AU387">
        <f t="shared" si="171"/>
        <v>0</v>
      </c>
      <c r="AV387">
        <f t="shared" ref="AV387:AV450" si="194">SUM(IF(ISERR(FIND("Щекин",$B$2:$B$645)),0,1))</f>
        <v>0</v>
      </c>
      <c r="AW387">
        <f t="shared" ref="AW387:AW450" si="195">SUM(IF(ISERR(FIND("Ясног",$B$2:$B$645)),0,1))</f>
        <v>0</v>
      </c>
      <c r="AX387">
        <f t="shared" ref="AX387:AX450" si="196">SUM(IF(ISERR(FIND("Тул",$B$2:$B$645)),0,1))</f>
        <v>0</v>
      </c>
    </row>
    <row r="388" spans="1:50" ht="94.5" hidden="1" x14ac:dyDescent="0.25">
      <c r="A388" s="115">
        <v>387</v>
      </c>
      <c r="B388" s="48" t="s">
        <v>233</v>
      </c>
      <c r="C388" s="48" t="s">
        <v>234</v>
      </c>
      <c r="D388" s="48" t="s">
        <v>235</v>
      </c>
      <c r="E388" s="47">
        <v>611931</v>
      </c>
      <c r="F388" s="37">
        <v>1</v>
      </c>
      <c r="G388" s="85">
        <v>4</v>
      </c>
      <c r="H388" s="85">
        <v>3</v>
      </c>
      <c r="I388" s="85">
        <v>2</v>
      </c>
      <c r="J388" s="85">
        <v>0</v>
      </c>
      <c r="K388" s="85">
        <v>4</v>
      </c>
      <c r="L388" s="85">
        <v>0</v>
      </c>
      <c r="M388" s="85">
        <v>1</v>
      </c>
      <c r="N388" s="85">
        <v>2</v>
      </c>
      <c r="O388" s="37">
        <v>5</v>
      </c>
      <c r="P388" s="37">
        <v>1</v>
      </c>
      <c r="Q388" s="85">
        <v>2</v>
      </c>
      <c r="R388" s="85">
        <v>2</v>
      </c>
      <c r="S388" s="85">
        <v>3</v>
      </c>
      <c r="T388" s="85">
        <v>0</v>
      </c>
      <c r="U388" s="85">
        <v>0</v>
      </c>
      <c r="V388" s="47">
        <v>445640</v>
      </c>
      <c r="W388" s="86">
        <f t="shared" si="169"/>
        <v>30</v>
      </c>
      <c r="X388">
        <f t="shared" si="172"/>
        <v>0</v>
      </c>
      <c r="Y388">
        <f t="shared" si="173"/>
        <v>0</v>
      </c>
      <c r="Z388">
        <f t="shared" si="174"/>
        <v>0</v>
      </c>
      <c r="AA388">
        <f t="shared" si="175"/>
        <v>0</v>
      </c>
      <c r="AB388">
        <f t="shared" si="176"/>
        <v>0</v>
      </c>
      <c r="AC388">
        <f t="shared" si="177"/>
        <v>0</v>
      </c>
      <c r="AD388">
        <f t="shared" si="178"/>
        <v>0</v>
      </c>
      <c r="AE388">
        <f t="shared" si="179"/>
        <v>0</v>
      </c>
      <c r="AF388">
        <f t="shared" si="180"/>
        <v>0</v>
      </c>
      <c r="AG388">
        <f t="shared" si="181"/>
        <v>0</v>
      </c>
      <c r="AH388">
        <f t="shared" si="182"/>
        <v>0</v>
      </c>
      <c r="AI388">
        <f t="shared" si="183"/>
        <v>0</v>
      </c>
      <c r="AJ388">
        <f t="shared" si="184"/>
        <v>0</v>
      </c>
      <c r="AK388">
        <f t="shared" si="185"/>
        <v>0</v>
      </c>
      <c r="AL388">
        <f t="shared" si="186"/>
        <v>0</v>
      </c>
      <c r="AM388">
        <f t="shared" si="187"/>
        <v>0</v>
      </c>
      <c r="AN388">
        <f t="shared" si="188"/>
        <v>0</v>
      </c>
      <c r="AO388">
        <f t="shared" si="189"/>
        <v>0</v>
      </c>
      <c r="AP388">
        <f t="shared" si="170"/>
        <v>0</v>
      </c>
      <c r="AQ388">
        <f t="shared" si="190"/>
        <v>0</v>
      </c>
      <c r="AR388">
        <f t="shared" si="191"/>
        <v>0</v>
      </c>
      <c r="AS388">
        <f t="shared" si="192"/>
        <v>0</v>
      </c>
      <c r="AT388">
        <f t="shared" si="193"/>
        <v>0</v>
      </c>
      <c r="AU388">
        <f t="shared" si="171"/>
        <v>0</v>
      </c>
      <c r="AV388">
        <f t="shared" si="194"/>
        <v>0</v>
      </c>
      <c r="AW388">
        <f t="shared" si="195"/>
        <v>1</v>
      </c>
      <c r="AX388">
        <f t="shared" si="196"/>
        <v>0</v>
      </c>
    </row>
    <row r="389" spans="1:50" ht="110.25" hidden="1" x14ac:dyDescent="0.25">
      <c r="A389" s="115">
        <v>388</v>
      </c>
      <c r="B389" s="24" t="s">
        <v>614</v>
      </c>
      <c r="C389" s="24" t="s">
        <v>621</v>
      </c>
      <c r="D389" s="24" t="s">
        <v>623</v>
      </c>
      <c r="E389" s="9">
        <v>420000</v>
      </c>
      <c r="F389" s="24">
        <v>0</v>
      </c>
      <c r="G389" s="24">
        <v>0</v>
      </c>
      <c r="H389" s="24">
        <v>3</v>
      </c>
      <c r="I389" s="24">
        <v>2</v>
      </c>
      <c r="J389" s="24">
        <v>0</v>
      </c>
      <c r="K389" s="24">
        <v>3</v>
      </c>
      <c r="L389" s="24">
        <v>0</v>
      </c>
      <c r="M389" s="24">
        <v>5</v>
      </c>
      <c r="N389" s="24">
        <v>1</v>
      </c>
      <c r="O389" s="24">
        <v>5</v>
      </c>
      <c r="P389" s="24">
        <v>5</v>
      </c>
      <c r="Q389" s="24">
        <v>0</v>
      </c>
      <c r="R389" s="24">
        <v>0</v>
      </c>
      <c r="S389" s="24">
        <v>3</v>
      </c>
      <c r="T389" s="24">
        <v>3</v>
      </c>
      <c r="U389" s="24">
        <v>0</v>
      </c>
      <c r="V389" s="9">
        <v>294000</v>
      </c>
      <c r="W389" s="86">
        <f t="shared" si="169"/>
        <v>30</v>
      </c>
      <c r="X389">
        <f t="shared" si="172"/>
        <v>0</v>
      </c>
      <c r="Y389">
        <f t="shared" si="173"/>
        <v>0</v>
      </c>
      <c r="Z389">
        <f t="shared" si="174"/>
        <v>0</v>
      </c>
      <c r="AA389">
        <f t="shared" si="175"/>
        <v>0</v>
      </c>
      <c r="AB389">
        <f t="shared" si="176"/>
        <v>0</v>
      </c>
      <c r="AC389">
        <f t="shared" si="177"/>
        <v>0</v>
      </c>
      <c r="AD389">
        <f t="shared" si="178"/>
        <v>0</v>
      </c>
      <c r="AE389">
        <f t="shared" si="179"/>
        <v>0</v>
      </c>
      <c r="AF389">
        <f t="shared" si="180"/>
        <v>0</v>
      </c>
      <c r="AG389">
        <f t="shared" si="181"/>
        <v>0</v>
      </c>
      <c r="AH389">
        <f t="shared" si="182"/>
        <v>0</v>
      </c>
      <c r="AI389">
        <f t="shared" si="183"/>
        <v>1</v>
      </c>
      <c r="AJ389">
        <f t="shared" si="184"/>
        <v>0</v>
      </c>
      <c r="AK389">
        <f t="shared" si="185"/>
        <v>0</v>
      </c>
      <c r="AL389">
        <f t="shared" si="186"/>
        <v>0</v>
      </c>
      <c r="AM389">
        <f t="shared" si="187"/>
        <v>0</v>
      </c>
      <c r="AN389">
        <f t="shared" si="188"/>
        <v>0</v>
      </c>
      <c r="AO389">
        <f t="shared" si="189"/>
        <v>0</v>
      </c>
      <c r="AP389">
        <f t="shared" si="170"/>
        <v>0</v>
      </c>
      <c r="AQ389">
        <f t="shared" si="190"/>
        <v>0</v>
      </c>
      <c r="AR389">
        <f t="shared" si="191"/>
        <v>0</v>
      </c>
      <c r="AS389">
        <f t="shared" si="192"/>
        <v>0</v>
      </c>
      <c r="AT389">
        <f t="shared" si="193"/>
        <v>0</v>
      </c>
      <c r="AU389">
        <f t="shared" si="171"/>
        <v>0</v>
      </c>
      <c r="AV389">
        <f t="shared" si="194"/>
        <v>0</v>
      </c>
      <c r="AW389">
        <f t="shared" si="195"/>
        <v>0</v>
      </c>
      <c r="AX389">
        <f t="shared" si="196"/>
        <v>0</v>
      </c>
    </row>
    <row r="390" spans="1:50" ht="141.75" hidden="1" x14ac:dyDescent="0.25">
      <c r="A390" s="115">
        <v>389</v>
      </c>
      <c r="B390" s="24" t="s">
        <v>1486</v>
      </c>
      <c r="C390" s="24" t="s">
        <v>1537</v>
      </c>
      <c r="D390" s="24" t="s">
        <v>1538</v>
      </c>
      <c r="E390" s="37">
        <v>900000</v>
      </c>
      <c r="F390" s="37">
        <v>5</v>
      </c>
      <c r="G390" s="37">
        <v>0</v>
      </c>
      <c r="H390" s="37">
        <v>5</v>
      </c>
      <c r="I390" s="37">
        <v>2</v>
      </c>
      <c r="J390" s="37">
        <v>0</v>
      </c>
      <c r="K390" s="87">
        <v>5</v>
      </c>
      <c r="L390" s="37">
        <v>0</v>
      </c>
      <c r="M390" s="37">
        <v>1</v>
      </c>
      <c r="N390" s="37">
        <v>4</v>
      </c>
      <c r="O390" s="37">
        <v>0</v>
      </c>
      <c r="P390" s="37">
        <v>3</v>
      </c>
      <c r="Q390" s="37">
        <v>0</v>
      </c>
      <c r="R390" s="37">
        <v>2</v>
      </c>
      <c r="S390" s="37">
        <v>3</v>
      </c>
      <c r="T390" s="37">
        <v>0</v>
      </c>
      <c r="U390" s="37">
        <v>0</v>
      </c>
      <c r="V390" s="37">
        <v>603000</v>
      </c>
      <c r="W390" s="86">
        <f t="shared" si="169"/>
        <v>30</v>
      </c>
      <c r="X390">
        <f t="shared" si="172"/>
        <v>0</v>
      </c>
      <c r="Y390">
        <f t="shared" si="173"/>
        <v>0</v>
      </c>
      <c r="Z390">
        <f t="shared" si="174"/>
        <v>0</v>
      </c>
      <c r="AA390">
        <f t="shared" si="175"/>
        <v>0</v>
      </c>
      <c r="AB390">
        <f t="shared" si="176"/>
        <v>0</v>
      </c>
      <c r="AC390">
        <f t="shared" si="177"/>
        <v>0</v>
      </c>
      <c r="AD390">
        <f t="shared" si="178"/>
        <v>0</v>
      </c>
      <c r="AE390">
        <f t="shared" si="179"/>
        <v>0</v>
      </c>
      <c r="AF390">
        <f t="shared" si="180"/>
        <v>0</v>
      </c>
      <c r="AG390">
        <f t="shared" si="181"/>
        <v>0</v>
      </c>
      <c r="AH390">
        <f t="shared" si="182"/>
        <v>0</v>
      </c>
      <c r="AI390">
        <f t="shared" si="183"/>
        <v>0</v>
      </c>
      <c r="AJ390">
        <f t="shared" si="184"/>
        <v>0</v>
      </c>
      <c r="AK390">
        <f t="shared" si="185"/>
        <v>0</v>
      </c>
      <c r="AL390">
        <f t="shared" si="186"/>
        <v>1</v>
      </c>
      <c r="AM390">
        <f t="shared" si="187"/>
        <v>0</v>
      </c>
      <c r="AN390">
        <f t="shared" si="188"/>
        <v>0</v>
      </c>
      <c r="AO390">
        <f t="shared" si="189"/>
        <v>0</v>
      </c>
      <c r="AP390">
        <f t="shared" si="170"/>
        <v>0</v>
      </c>
      <c r="AQ390">
        <f t="shared" si="190"/>
        <v>0</v>
      </c>
      <c r="AR390">
        <f t="shared" si="191"/>
        <v>0</v>
      </c>
      <c r="AS390">
        <f t="shared" si="192"/>
        <v>0</v>
      </c>
      <c r="AT390">
        <f t="shared" si="193"/>
        <v>0</v>
      </c>
      <c r="AU390">
        <f t="shared" si="171"/>
        <v>0</v>
      </c>
      <c r="AV390">
        <f t="shared" si="194"/>
        <v>0</v>
      </c>
      <c r="AW390">
        <f t="shared" si="195"/>
        <v>0</v>
      </c>
      <c r="AX390">
        <f t="shared" si="196"/>
        <v>0</v>
      </c>
    </row>
    <row r="391" spans="1:50" ht="110.25" hidden="1" x14ac:dyDescent="0.25">
      <c r="A391" s="115">
        <v>390</v>
      </c>
      <c r="B391" s="24" t="s">
        <v>606</v>
      </c>
      <c r="C391" s="24" t="s">
        <v>607</v>
      </c>
      <c r="D391" s="24" t="s">
        <v>608</v>
      </c>
      <c r="E391" s="9">
        <v>400000</v>
      </c>
      <c r="F391" s="24">
        <v>0</v>
      </c>
      <c r="G391" s="24">
        <v>0</v>
      </c>
      <c r="H391" s="24">
        <v>3</v>
      </c>
      <c r="I391" s="24">
        <v>1</v>
      </c>
      <c r="J391" s="24">
        <v>0</v>
      </c>
      <c r="K391" s="24">
        <v>5</v>
      </c>
      <c r="L391" s="24">
        <v>0</v>
      </c>
      <c r="M391" s="24">
        <v>6</v>
      </c>
      <c r="N391" s="24">
        <v>3</v>
      </c>
      <c r="O391" s="24">
        <v>2</v>
      </c>
      <c r="P391" s="24">
        <v>5</v>
      </c>
      <c r="Q391" s="24">
        <v>0</v>
      </c>
      <c r="R391" s="24">
        <v>2</v>
      </c>
      <c r="S391" s="24">
        <v>3</v>
      </c>
      <c r="T391" s="24">
        <v>0</v>
      </c>
      <c r="U391" s="24">
        <v>0</v>
      </c>
      <c r="V391" s="9">
        <v>280000</v>
      </c>
      <c r="W391" s="86">
        <f t="shared" si="169"/>
        <v>30</v>
      </c>
      <c r="X391">
        <f t="shared" si="172"/>
        <v>0</v>
      </c>
      <c r="Y391">
        <f t="shared" si="173"/>
        <v>0</v>
      </c>
      <c r="Z391">
        <f t="shared" si="174"/>
        <v>0</v>
      </c>
      <c r="AA391">
        <f t="shared" si="175"/>
        <v>0</v>
      </c>
      <c r="AB391">
        <f t="shared" si="176"/>
        <v>0</v>
      </c>
      <c r="AC391">
        <f t="shared" si="177"/>
        <v>1</v>
      </c>
      <c r="AD391">
        <f t="shared" si="178"/>
        <v>0</v>
      </c>
      <c r="AE391">
        <f t="shared" si="179"/>
        <v>0</v>
      </c>
      <c r="AF391">
        <f t="shared" si="180"/>
        <v>0</v>
      </c>
      <c r="AG391">
        <f t="shared" si="181"/>
        <v>0</v>
      </c>
      <c r="AH391">
        <f t="shared" si="182"/>
        <v>0</v>
      </c>
      <c r="AI391">
        <f t="shared" si="183"/>
        <v>0</v>
      </c>
      <c r="AJ391">
        <f t="shared" si="184"/>
        <v>0</v>
      </c>
      <c r="AK391">
        <f t="shared" si="185"/>
        <v>0</v>
      </c>
      <c r="AL391">
        <f t="shared" si="186"/>
        <v>0</v>
      </c>
      <c r="AM391">
        <f t="shared" si="187"/>
        <v>0</v>
      </c>
      <c r="AN391">
        <f t="shared" si="188"/>
        <v>0</v>
      </c>
      <c r="AO391">
        <f t="shared" si="189"/>
        <v>0</v>
      </c>
      <c r="AP391">
        <f t="shared" si="170"/>
        <v>0</v>
      </c>
      <c r="AQ391">
        <f t="shared" si="190"/>
        <v>0</v>
      </c>
      <c r="AR391">
        <f t="shared" si="191"/>
        <v>0</v>
      </c>
      <c r="AS391">
        <f t="shared" si="192"/>
        <v>0</v>
      </c>
      <c r="AT391">
        <f t="shared" si="193"/>
        <v>0</v>
      </c>
      <c r="AU391">
        <f t="shared" si="171"/>
        <v>0</v>
      </c>
      <c r="AV391">
        <f t="shared" si="194"/>
        <v>0</v>
      </c>
      <c r="AW391">
        <f t="shared" si="195"/>
        <v>0</v>
      </c>
      <c r="AX391">
        <f t="shared" si="196"/>
        <v>0</v>
      </c>
    </row>
    <row r="392" spans="1:50" ht="78.75" hidden="1" x14ac:dyDescent="0.25">
      <c r="A392" s="115">
        <v>391</v>
      </c>
      <c r="B392" s="24" t="s">
        <v>1556</v>
      </c>
      <c r="C392" s="24" t="s">
        <v>23</v>
      </c>
      <c r="D392" s="24" t="s">
        <v>1575</v>
      </c>
      <c r="E392" s="37">
        <v>720000</v>
      </c>
      <c r="F392" s="37">
        <v>5</v>
      </c>
      <c r="G392" s="37">
        <v>0</v>
      </c>
      <c r="H392" s="37">
        <v>5</v>
      </c>
      <c r="I392" s="37">
        <v>1</v>
      </c>
      <c r="J392" s="37">
        <v>0</v>
      </c>
      <c r="K392" s="87">
        <v>5</v>
      </c>
      <c r="L392" s="37">
        <v>0</v>
      </c>
      <c r="M392" s="37">
        <v>1</v>
      </c>
      <c r="N392" s="37">
        <v>8</v>
      </c>
      <c r="O392" s="37">
        <v>0</v>
      </c>
      <c r="P392" s="37">
        <v>0</v>
      </c>
      <c r="Q392" s="37">
        <v>0</v>
      </c>
      <c r="R392" s="37">
        <v>2</v>
      </c>
      <c r="S392" s="37">
        <v>3</v>
      </c>
      <c r="T392" s="37">
        <v>0</v>
      </c>
      <c r="U392" s="37">
        <v>0</v>
      </c>
      <c r="V392" s="37">
        <v>504000</v>
      </c>
      <c r="W392" s="86">
        <f t="shared" si="169"/>
        <v>30</v>
      </c>
      <c r="X392">
        <f t="shared" si="172"/>
        <v>0</v>
      </c>
      <c r="Y392">
        <f t="shared" si="173"/>
        <v>0</v>
      </c>
      <c r="Z392">
        <f t="shared" si="174"/>
        <v>0</v>
      </c>
      <c r="AA392">
        <f t="shared" si="175"/>
        <v>0</v>
      </c>
      <c r="AB392">
        <f t="shared" si="176"/>
        <v>0</v>
      </c>
      <c r="AC392">
        <f t="shared" si="177"/>
        <v>0</v>
      </c>
      <c r="AD392">
        <f t="shared" si="178"/>
        <v>0</v>
      </c>
      <c r="AE392">
        <f t="shared" si="179"/>
        <v>0</v>
      </c>
      <c r="AF392">
        <f t="shared" si="180"/>
        <v>0</v>
      </c>
      <c r="AG392">
        <f t="shared" si="181"/>
        <v>0</v>
      </c>
      <c r="AH392">
        <f t="shared" si="182"/>
        <v>0</v>
      </c>
      <c r="AI392">
        <f t="shared" si="183"/>
        <v>0</v>
      </c>
      <c r="AJ392">
        <f t="shared" si="184"/>
        <v>0</v>
      </c>
      <c r="AK392">
        <f t="shared" si="185"/>
        <v>0</v>
      </c>
      <c r="AL392">
        <f t="shared" si="186"/>
        <v>1</v>
      </c>
      <c r="AM392">
        <f t="shared" si="187"/>
        <v>0</v>
      </c>
      <c r="AN392">
        <f t="shared" si="188"/>
        <v>0</v>
      </c>
      <c r="AO392">
        <f t="shared" si="189"/>
        <v>0</v>
      </c>
      <c r="AP392">
        <f t="shared" si="170"/>
        <v>0</v>
      </c>
      <c r="AQ392">
        <f t="shared" si="190"/>
        <v>0</v>
      </c>
      <c r="AR392">
        <f t="shared" si="191"/>
        <v>0</v>
      </c>
      <c r="AS392">
        <f t="shared" si="192"/>
        <v>0</v>
      </c>
      <c r="AT392">
        <f t="shared" si="193"/>
        <v>0</v>
      </c>
      <c r="AU392">
        <f t="shared" si="171"/>
        <v>0</v>
      </c>
      <c r="AV392">
        <f t="shared" si="194"/>
        <v>0</v>
      </c>
      <c r="AW392">
        <f t="shared" si="195"/>
        <v>0</v>
      </c>
      <c r="AX392">
        <f t="shared" si="196"/>
        <v>0</v>
      </c>
    </row>
    <row r="393" spans="1:50" ht="63" hidden="1" x14ac:dyDescent="0.25">
      <c r="A393" s="115">
        <v>392</v>
      </c>
      <c r="B393" s="24" t="s">
        <v>1503</v>
      </c>
      <c r="C393" s="24" t="s">
        <v>1506</v>
      </c>
      <c r="D393" s="24" t="s">
        <v>1507</v>
      </c>
      <c r="E393" s="24">
        <v>1010000</v>
      </c>
      <c r="F393" s="24">
        <v>5</v>
      </c>
      <c r="G393" s="24">
        <v>3</v>
      </c>
      <c r="H393" s="24">
        <v>3</v>
      </c>
      <c r="I393" s="24">
        <v>1</v>
      </c>
      <c r="J393" s="24">
        <v>0</v>
      </c>
      <c r="K393" s="89">
        <v>1</v>
      </c>
      <c r="L393" s="24">
        <v>0</v>
      </c>
      <c r="M393" s="24">
        <v>1</v>
      </c>
      <c r="N393" s="24">
        <v>7</v>
      </c>
      <c r="O393" s="24">
        <v>0</v>
      </c>
      <c r="P393" s="24">
        <v>0</v>
      </c>
      <c r="Q393" s="24">
        <v>0</v>
      </c>
      <c r="R393" s="24">
        <v>2</v>
      </c>
      <c r="S393" s="24">
        <v>3</v>
      </c>
      <c r="T393" s="24">
        <v>3</v>
      </c>
      <c r="U393" s="24">
        <v>0</v>
      </c>
      <c r="V393" s="24">
        <v>808000</v>
      </c>
      <c r="W393" s="86">
        <f t="shared" si="169"/>
        <v>29</v>
      </c>
      <c r="X393">
        <f t="shared" si="172"/>
        <v>0</v>
      </c>
      <c r="Y393">
        <f t="shared" si="173"/>
        <v>0</v>
      </c>
      <c r="Z393">
        <f t="shared" si="174"/>
        <v>0</v>
      </c>
      <c r="AA393">
        <f t="shared" si="175"/>
        <v>0</v>
      </c>
      <c r="AB393">
        <f t="shared" si="176"/>
        <v>0</v>
      </c>
      <c r="AC393">
        <f t="shared" si="177"/>
        <v>0</v>
      </c>
      <c r="AD393">
        <f t="shared" si="178"/>
        <v>0</v>
      </c>
      <c r="AE393">
        <f t="shared" si="179"/>
        <v>0</v>
      </c>
      <c r="AF393">
        <f t="shared" si="180"/>
        <v>0</v>
      </c>
      <c r="AG393">
        <f t="shared" si="181"/>
        <v>0</v>
      </c>
      <c r="AH393">
        <f t="shared" si="182"/>
        <v>0</v>
      </c>
      <c r="AI393">
        <f t="shared" si="183"/>
        <v>0</v>
      </c>
      <c r="AJ393">
        <f t="shared" si="184"/>
        <v>0</v>
      </c>
      <c r="AK393">
        <f t="shared" si="185"/>
        <v>0</v>
      </c>
      <c r="AL393">
        <f t="shared" si="186"/>
        <v>1</v>
      </c>
      <c r="AM393">
        <f t="shared" si="187"/>
        <v>0</v>
      </c>
      <c r="AN393">
        <f t="shared" si="188"/>
        <v>0</v>
      </c>
      <c r="AO393">
        <f t="shared" si="189"/>
        <v>0</v>
      </c>
      <c r="AP393">
        <f t="shared" si="170"/>
        <v>0</v>
      </c>
      <c r="AQ393">
        <f t="shared" si="190"/>
        <v>0</v>
      </c>
      <c r="AR393">
        <f t="shared" si="191"/>
        <v>0</v>
      </c>
      <c r="AS393">
        <f t="shared" si="192"/>
        <v>0</v>
      </c>
      <c r="AT393">
        <f t="shared" si="193"/>
        <v>0</v>
      </c>
      <c r="AU393">
        <f t="shared" si="171"/>
        <v>0</v>
      </c>
      <c r="AV393">
        <f t="shared" si="194"/>
        <v>0</v>
      </c>
      <c r="AW393">
        <f t="shared" si="195"/>
        <v>0</v>
      </c>
      <c r="AX393">
        <f t="shared" si="196"/>
        <v>0</v>
      </c>
    </row>
    <row r="394" spans="1:50" ht="63" hidden="1" x14ac:dyDescent="0.25">
      <c r="A394" s="115">
        <v>393</v>
      </c>
      <c r="B394" s="24" t="s">
        <v>292</v>
      </c>
      <c r="C394" s="24" t="s">
        <v>293</v>
      </c>
      <c r="D394" s="24" t="s">
        <v>294</v>
      </c>
      <c r="E394" s="47">
        <v>3185469</v>
      </c>
      <c r="F394" s="37">
        <v>0</v>
      </c>
      <c r="G394" s="37">
        <v>3</v>
      </c>
      <c r="H394" s="37">
        <v>3</v>
      </c>
      <c r="I394" s="37">
        <v>1</v>
      </c>
      <c r="J394" s="37">
        <v>0</v>
      </c>
      <c r="K394" s="37">
        <v>4</v>
      </c>
      <c r="L394" s="37">
        <v>0</v>
      </c>
      <c r="M394" s="37">
        <v>1</v>
      </c>
      <c r="N394" s="37">
        <v>4</v>
      </c>
      <c r="O394" s="37">
        <v>2</v>
      </c>
      <c r="P394" s="37">
        <v>3</v>
      </c>
      <c r="Q394" s="37">
        <v>0</v>
      </c>
      <c r="R394" s="37">
        <v>2</v>
      </c>
      <c r="S394" s="37">
        <v>3</v>
      </c>
      <c r="T394" s="37">
        <v>3</v>
      </c>
      <c r="U394" s="37">
        <v>0</v>
      </c>
      <c r="V394" s="47">
        <v>1639060</v>
      </c>
      <c r="W394" s="86">
        <f t="shared" si="169"/>
        <v>29</v>
      </c>
      <c r="X394">
        <f t="shared" si="172"/>
        <v>0</v>
      </c>
      <c r="Y394">
        <f t="shared" si="173"/>
        <v>0</v>
      </c>
      <c r="Z394">
        <f t="shared" si="174"/>
        <v>0</v>
      </c>
      <c r="AA394">
        <f t="shared" si="175"/>
        <v>0</v>
      </c>
      <c r="AB394">
        <f t="shared" si="176"/>
        <v>0</v>
      </c>
      <c r="AC394">
        <f t="shared" si="177"/>
        <v>0</v>
      </c>
      <c r="AD394">
        <f t="shared" si="178"/>
        <v>0</v>
      </c>
      <c r="AE394">
        <f t="shared" si="179"/>
        <v>0</v>
      </c>
      <c r="AF394">
        <f t="shared" si="180"/>
        <v>0</v>
      </c>
      <c r="AG394">
        <f t="shared" si="181"/>
        <v>0</v>
      </c>
      <c r="AH394">
        <f t="shared" si="182"/>
        <v>0</v>
      </c>
      <c r="AI394">
        <f t="shared" si="183"/>
        <v>0</v>
      </c>
      <c r="AJ394">
        <f t="shared" si="184"/>
        <v>0</v>
      </c>
      <c r="AK394">
        <f t="shared" si="185"/>
        <v>0</v>
      </c>
      <c r="AL394">
        <f t="shared" si="186"/>
        <v>0</v>
      </c>
      <c r="AM394">
        <f t="shared" si="187"/>
        <v>0</v>
      </c>
      <c r="AN394">
        <f t="shared" si="188"/>
        <v>0</v>
      </c>
      <c r="AO394">
        <f t="shared" si="189"/>
        <v>0</v>
      </c>
      <c r="AP394">
        <f t="shared" si="170"/>
        <v>0</v>
      </c>
      <c r="AQ394">
        <f t="shared" si="190"/>
        <v>0</v>
      </c>
      <c r="AR394">
        <f t="shared" si="191"/>
        <v>0</v>
      </c>
      <c r="AS394">
        <f t="shared" si="192"/>
        <v>0</v>
      </c>
      <c r="AT394">
        <f t="shared" si="193"/>
        <v>0</v>
      </c>
      <c r="AU394">
        <f t="shared" si="171"/>
        <v>0</v>
      </c>
      <c r="AV394">
        <f t="shared" si="194"/>
        <v>0</v>
      </c>
      <c r="AW394">
        <f t="shared" si="195"/>
        <v>1</v>
      </c>
      <c r="AX394">
        <f t="shared" si="196"/>
        <v>0</v>
      </c>
    </row>
    <row r="395" spans="1:50" ht="94.5" hidden="1" x14ac:dyDescent="0.25">
      <c r="A395" s="115">
        <v>394</v>
      </c>
      <c r="B395" s="48" t="s">
        <v>292</v>
      </c>
      <c r="C395" s="48" t="s">
        <v>895</v>
      </c>
      <c r="D395" s="48" t="s">
        <v>896</v>
      </c>
      <c r="E395" s="47">
        <v>383250</v>
      </c>
      <c r="F395" s="37">
        <v>0</v>
      </c>
      <c r="G395" s="85">
        <v>3</v>
      </c>
      <c r="H395" s="85">
        <v>3</v>
      </c>
      <c r="I395" s="85">
        <v>2</v>
      </c>
      <c r="J395" s="85">
        <v>0</v>
      </c>
      <c r="K395" s="85">
        <v>5</v>
      </c>
      <c r="L395" s="85">
        <v>0</v>
      </c>
      <c r="M395" s="85">
        <v>1</v>
      </c>
      <c r="N395" s="85">
        <v>2</v>
      </c>
      <c r="O395" s="37">
        <v>2</v>
      </c>
      <c r="P395" s="37">
        <v>3</v>
      </c>
      <c r="Q395" s="85">
        <v>0</v>
      </c>
      <c r="R395" s="85">
        <v>2</v>
      </c>
      <c r="S395" s="85">
        <v>3</v>
      </c>
      <c r="T395" s="85">
        <v>3</v>
      </c>
      <c r="U395" s="85">
        <v>0</v>
      </c>
      <c r="V395" s="47">
        <v>287450</v>
      </c>
      <c r="W395" s="86">
        <f t="shared" si="169"/>
        <v>29</v>
      </c>
      <c r="X395">
        <f t="shared" si="172"/>
        <v>0</v>
      </c>
      <c r="Y395">
        <f t="shared" si="173"/>
        <v>0</v>
      </c>
      <c r="Z395">
        <f t="shared" si="174"/>
        <v>0</v>
      </c>
      <c r="AA395">
        <f t="shared" si="175"/>
        <v>0</v>
      </c>
      <c r="AB395">
        <f t="shared" si="176"/>
        <v>0</v>
      </c>
      <c r="AC395">
        <f t="shared" si="177"/>
        <v>0</v>
      </c>
      <c r="AD395">
        <f t="shared" si="178"/>
        <v>0</v>
      </c>
      <c r="AE395">
        <f t="shared" si="179"/>
        <v>0</v>
      </c>
      <c r="AF395">
        <f t="shared" si="180"/>
        <v>0</v>
      </c>
      <c r="AG395">
        <f t="shared" si="181"/>
        <v>0</v>
      </c>
      <c r="AH395">
        <f t="shared" si="182"/>
        <v>0</v>
      </c>
      <c r="AI395">
        <f t="shared" si="183"/>
        <v>0</v>
      </c>
      <c r="AJ395">
        <f t="shared" si="184"/>
        <v>0</v>
      </c>
      <c r="AK395">
        <f t="shared" si="185"/>
        <v>0</v>
      </c>
      <c r="AL395">
        <f t="shared" si="186"/>
        <v>0</v>
      </c>
      <c r="AM395">
        <f t="shared" si="187"/>
        <v>0</v>
      </c>
      <c r="AN395">
        <f t="shared" si="188"/>
        <v>0</v>
      </c>
      <c r="AO395">
        <f t="shared" si="189"/>
        <v>0</v>
      </c>
      <c r="AP395">
        <f t="shared" si="170"/>
        <v>0</v>
      </c>
      <c r="AQ395">
        <f t="shared" si="190"/>
        <v>0</v>
      </c>
      <c r="AR395">
        <f t="shared" si="191"/>
        <v>0</v>
      </c>
      <c r="AS395">
        <f t="shared" si="192"/>
        <v>0</v>
      </c>
      <c r="AT395">
        <f t="shared" si="193"/>
        <v>0</v>
      </c>
      <c r="AU395">
        <f t="shared" si="171"/>
        <v>0</v>
      </c>
      <c r="AV395">
        <f t="shared" si="194"/>
        <v>0</v>
      </c>
      <c r="AW395">
        <f t="shared" si="195"/>
        <v>1</v>
      </c>
      <c r="AX395">
        <f t="shared" si="196"/>
        <v>0</v>
      </c>
    </row>
    <row r="396" spans="1:50" ht="78.75" hidden="1" x14ac:dyDescent="0.25">
      <c r="A396" s="115">
        <v>395</v>
      </c>
      <c r="B396" s="48" t="s">
        <v>292</v>
      </c>
      <c r="C396" s="48" t="s">
        <v>899</v>
      </c>
      <c r="D396" s="48" t="s">
        <v>900</v>
      </c>
      <c r="E396" s="47">
        <v>358931</v>
      </c>
      <c r="F396" s="37">
        <v>0</v>
      </c>
      <c r="G396" s="85">
        <v>3</v>
      </c>
      <c r="H396" s="85">
        <v>3</v>
      </c>
      <c r="I396" s="85">
        <v>1</v>
      </c>
      <c r="J396" s="85">
        <v>0</v>
      </c>
      <c r="K396" s="85">
        <v>5</v>
      </c>
      <c r="L396" s="85">
        <v>0</v>
      </c>
      <c r="M396" s="85">
        <v>1</v>
      </c>
      <c r="N396" s="85">
        <v>3</v>
      </c>
      <c r="O396" s="37">
        <v>2</v>
      </c>
      <c r="P396" s="37">
        <v>3</v>
      </c>
      <c r="Q396" s="85">
        <v>0</v>
      </c>
      <c r="R396" s="85">
        <v>2</v>
      </c>
      <c r="S396" s="85">
        <v>3</v>
      </c>
      <c r="T396" s="85">
        <v>3</v>
      </c>
      <c r="U396" s="85">
        <v>0</v>
      </c>
      <c r="V396" s="47">
        <v>269185</v>
      </c>
      <c r="W396" s="86">
        <f t="shared" si="169"/>
        <v>29</v>
      </c>
      <c r="X396">
        <f t="shared" si="172"/>
        <v>0</v>
      </c>
      <c r="Y396">
        <f t="shared" si="173"/>
        <v>0</v>
      </c>
      <c r="Z396">
        <f t="shared" si="174"/>
        <v>0</v>
      </c>
      <c r="AA396">
        <f t="shared" si="175"/>
        <v>0</v>
      </c>
      <c r="AB396">
        <f t="shared" si="176"/>
        <v>0</v>
      </c>
      <c r="AC396">
        <f t="shared" si="177"/>
        <v>0</v>
      </c>
      <c r="AD396">
        <f t="shared" si="178"/>
        <v>0</v>
      </c>
      <c r="AE396">
        <f t="shared" si="179"/>
        <v>0</v>
      </c>
      <c r="AF396">
        <f t="shared" si="180"/>
        <v>0</v>
      </c>
      <c r="AG396">
        <f t="shared" si="181"/>
        <v>0</v>
      </c>
      <c r="AH396">
        <f t="shared" si="182"/>
        <v>0</v>
      </c>
      <c r="AI396">
        <f t="shared" si="183"/>
        <v>0</v>
      </c>
      <c r="AJ396">
        <f t="shared" si="184"/>
        <v>0</v>
      </c>
      <c r="AK396">
        <f t="shared" si="185"/>
        <v>0</v>
      </c>
      <c r="AL396">
        <f t="shared" si="186"/>
        <v>0</v>
      </c>
      <c r="AM396">
        <f t="shared" si="187"/>
        <v>0</v>
      </c>
      <c r="AN396">
        <f t="shared" si="188"/>
        <v>0</v>
      </c>
      <c r="AO396">
        <f t="shared" si="189"/>
        <v>0</v>
      </c>
      <c r="AP396">
        <f t="shared" si="170"/>
        <v>0</v>
      </c>
      <c r="AQ396">
        <f t="shared" si="190"/>
        <v>0</v>
      </c>
      <c r="AR396">
        <f t="shared" si="191"/>
        <v>0</v>
      </c>
      <c r="AS396">
        <f t="shared" si="192"/>
        <v>0</v>
      </c>
      <c r="AT396">
        <f t="shared" si="193"/>
        <v>0</v>
      </c>
      <c r="AU396">
        <f t="shared" si="171"/>
        <v>0</v>
      </c>
      <c r="AV396">
        <f t="shared" si="194"/>
        <v>0</v>
      </c>
      <c r="AW396">
        <f t="shared" si="195"/>
        <v>1</v>
      </c>
      <c r="AX396">
        <f t="shared" si="196"/>
        <v>0</v>
      </c>
    </row>
    <row r="397" spans="1:50" ht="63" hidden="1" x14ac:dyDescent="0.25">
      <c r="A397" s="115">
        <v>396</v>
      </c>
      <c r="B397" s="24" t="s">
        <v>228</v>
      </c>
      <c r="C397" s="24" t="s">
        <v>285</v>
      </c>
      <c r="D397" s="24" t="s">
        <v>287</v>
      </c>
      <c r="E397" s="47">
        <v>835000</v>
      </c>
      <c r="F397" s="37">
        <v>0</v>
      </c>
      <c r="G397" s="37">
        <v>3</v>
      </c>
      <c r="H397" s="37">
        <v>3</v>
      </c>
      <c r="I397" s="37">
        <v>2</v>
      </c>
      <c r="J397" s="37">
        <v>0</v>
      </c>
      <c r="K397" s="37">
        <v>1</v>
      </c>
      <c r="L397" s="37">
        <v>0</v>
      </c>
      <c r="M397" s="37">
        <v>1</v>
      </c>
      <c r="N397" s="37">
        <v>3</v>
      </c>
      <c r="O397" s="37">
        <v>5</v>
      </c>
      <c r="P397" s="37">
        <v>5</v>
      </c>
      <c r="Q397" s="37">
        <v>0</v>
      </c>
      <c r="R397" s="37">
        <v>2</v>
      </c>
      <c r="S397" s="37">
        <v>3</v>
      </c>
      <c r="T397" s="37">
        <v>1</v>
      </c>
      <c r="U397" s="37">
        <v>0</v>
      </c>
      <c r="V397" s="47">
        <v>584500</v>
      </c>
      <c r="W397" s="86">
        <f t="shared" si="169"/>
        <v>29</v>
      </c>
      <c r="X397">
        <f t="shared" si="172"/>
        <v>0</v>
      </c>
      <c r="Y397">
        <f t="shared" si="173"/>
        <v>0</v>
      </c>
      <c r="Z397">
        <f t="shared" si="174"/>
        <v>0</v>
      </c>
      <c r="AA397">
        <f t="shared" si="175"/>
        <v>1</v>
      </c>
      <c r="AB397">
        <f t="shared" si="176"/>
        <v>0</v>
      </c>
      <c r="AC397">
        <f t="shared" si="177"/>
        <v>0</v>
      </c>
      <c r="AD397">
        <f t="shared" si="178"/>
        <v>0</v>
      </c>
      <c r="AE397">
        <f t="shared" si="179"/>
        <v>0</v>
      </c>
      <c r="AF397">
        <f t="shared" si="180"/>
        <v>0</v>
      </c>
      <c r="AG397">
        <f t="shared" si="181"/>
        <v>0</v>
      </c>
      <c r="AH397">
        <f t="shared" si="182"/>
        <v>0</v>
      </c>
      <c r="AI397">
        <f t="shared" si="183"/>
        <v>0</v>
      </c>
      <c r="AJ397">
        <f t="shared" si="184"/>
        <v>0</v>
      </c>
      <c r="AK397">
        <f t="shared" si="185"/>
        <v>0</v>
      </c>
      <c r="AL397">
        <f t="shared" si="186"/>
        <v>0</v>
      </c>
      <c r="AM397">
        <f t="shared" si="187"/>
        <v>0</v>
      </c>
      <c r="AN397">
        <f t="shared" si="188"/>
        <v>0</v>
      </c>
      <c r="AO397">
        <f t="shared" si="189"/>
        <v>0</v>
      </c>
      <c r="AP397">
        <f t="shared" si="170"/>
        <v>0</v>
      </c>
      <c r="AQ397">
        <f t="shared" si="190"/>
        <v>0</v>
      </c>
      <c r="AR397">
        <f t="shared" si="191"/>
        <v>0</v>
      </c>
      <c r="AS397">
        <f t="shared" si="192"/>
        <v>0</v>
      </c>
      <c r="AT397">
        <f t="shared" si="193"/>
        <v>0</v>
      </c>
      <c r="AU397">
        <f t="shared" si="171"/>
        <v>0</v>
      </c>
      <c r="AV397">
        <f t="shared" si="194"/>
        <v>0</v>
      </c>
      <c r="AW397">
        <f t="shared" si="195"/>
        <v>0</v>
      </c>
      <c r="AX397">
        <f t="shared" si="196"/>
        <v>0</v>
      </c>
    </row>
    <row r="398" spans="1:50" ht="63" hidden="1" x14ac:dyDescent="0.25">
      <c r="A398" s="115">
        <v>397</v>
      </c>
      <c r="B398" s="24" t="s">
        <v>323</v>
      </c>
      <c r="C398" s="24" t="s">
        <v>334</v>
      </c>
      <c r="D398" s="24" t="s">
        <v>335</v>
      </c>
      <c r="E398" s="47">
        <v>683760</v>
      </c>
      <c r="F398" s="37">
        <v>0</v>
      </c>
      <c r="G398" s="37">
        <v>4</v>
      </c>
      <c r="H398" s="37">
        <v>3</v>
      </c>
      <c r="I398" s="37">
        <v>3</v>
      </c>
      <c r="J398" s="37">
        <v>0</v>
      </c>
      <c r="K398" s="37">
        <v>1</v>
      </c>
      <c r="L398" s="37">
        <v>0</v>
      </c>
      <c r="M398" s="37">
        <v>1</v>
      </c>
      <c r="N398" s="37">
        <v>1</v>
      </c>
      <c r="O398" s="37">
        <v>8</v>
      </c>
      <c r="P398" s="37">
        <v>0</v>
      </c>
      <c r="Q398" s="37">
        <v>2</v>
      </c>
      <c r="R398" s="37">
        <v>2</v>
      </c>
      <c r="S398" s="37">
        <v>3</v>
      </c>
      <c r="T398" s="37">
        <v>1</v>
      </c>
      <c r="U398" s="37">
        <v>0</v>
      </c>
      <c r="V398" s="47">
        <v>492800</v>
      </c>
      <c r="W398" s="86">
        <f t="shared" si="169"/>
        <v>29</v>
      </c>
      <c r="X398">
        <f t="shared" si="172"/>
        <v>0</v>
      </c>
      <c r="Y398">
        <f t="shared" si="173"/>
        <v>0</v>
      </c>
      <c r="Z398">
        <f t="shared" si="174"/>
        <v>0</v>
      </c>
      <c r="AA398">
        <f t="shared" si="175"/>
        <v>1</v>
      </c>
      <c r="AB398">
        <f t="shared" si="176"/>
        <v>0</v>
      </c>
      <c r="AC398">
        <f t="shared" si="177"/>
        <v>0</v>
      </c>
      <c r="AD398">
        <f t="shared" si="178"/>
        <v>0</v>
      </c>
      <c r="AE398">
        <f t="shared" si="179"/>
        <v>0</v>
      </c>
      <c r="AF398">
        <f t="shared" si="180"/>
        <v>0</v>
      </c>
      <c r="AG398">
        <f t="shared" si="181"/>
        <v>0</v>
      </c>
      <c r="AH398">
        <f t="shared" si="182"/>
        <v>0</v>
      </c>
      <c r="AI398">
        <f t="shared" si="183"/>
        <v>0</v>
      </c>
      <c r="AJ398">
        <f t="shared" si="184"/>
        <v>0</v>
      </c>
      <c r="AK398">
        <f t="shared" si="185"/>
        <v>0</v>
      </c>
      <c r="AL398">
        <f t="shared" si="186"/>
        <v>0</v>
      </c>
      <c r="AM398">
        <f t="shared" si="187"/>
        <v>0</v>
      </c>
      <c r="AN398">
        <f t="shared" si="188"/>
        <v>0</v>
      </c>
      <c r="AO398">
        <f t="shared" si="189"/>
        <v>0</v>
      </c>
      <c r="AP398">
        <f t="shared" si="170"/>
        <v>0</v>
      </c>
      <c r="AQ398">
        <f t="shared" si="190"/>
        <v>0</v>
      </c>
      <c r="AR398">
        <f t="shared" si="191"/>
        <v>0</v>
      </c>
      <c r="AS398">
        <f t="shared" si="192"/>
        <v>0</v>
      </c>
      <c r="AT398">
        <f t="shared" si="193"/>
        <v>0</v>
      </c>
      <c r="AU398">
        <f t="shared" si="171"/>
        <v>0</v>
      </c>
      <c r="AV398">
        <f t="shared" si="194"/>
        <v>0</v>
      </c>
      <c r="AW398">
        <f t="shared" si="195"/>
        <v>0</v>
      </c>
      <c r="AX398">
        <f t="shared" si="196"/>
        <v>0</v>
      </c>
    </row>
    <row r="399" spans="1:50" ht="78.75" hidden="1" x14ac:dyDescent="0.25">
      <c r="A399" s="115">
        <v>398</v>
      </c>
      <c r="B399" s="7" t="s">
        <v>133</v>
      </c>
      <c r="C399" s="7" t="s">
        <v>139</v>
      </c>
      <c r="D399" s="7" t="s">
        <v>140</v>
      </c>
      <c r="E399" s="47">
        <v>402000</v>
      </c>
      <c r="F399" s="37">
        <v>0</v>
      </c>
      <c r="G399" s="85">
        <v>0</v>
      </c>
      <c r="H399" s="85">
        <v>0</v>
      </c>
      <c r="I399" s="85">
        <v>1</v>
      </c>
      <c r="J399" s="85">
        <v>0</v>
      </c>
      <c r="K399" s="85">
        <v>5</v>
      </c>
      <c r="L399" s="85">
        <v>0</v>
      </c>
      <c r="M399" s="85">
        <v>1</v>
      </c>
      <c r="N399" s="85">
        <v>6</v>
      </c>
      <c r="O399" s="37">
        <v>6</v>
      </c>
      <c r="P399" s="37">
        <v>5</v>
      </c>
      <c r="Q399" s="85">
        <v>0</v>
      </c>
      <c r="R399" s="85">
        <v>2</v>
      </c>
      <c r="S399" s="85">
        <v>3</v>
      </c>
      <c r="T399" s="85">
        <v>0</v>
      </c>
      <c r="U399" s="85">
        <v>0</v>
      </c>
      <c r="V399" s="47">
        <v>280000</v>
      </c>
      <c r="W399" s="86">
        <f t="shared" si="169"/>
        <v>29</v>
      </c>
      <c r="X399">
        <f t="shared" si="172"/>
        <v>0</v>
      </c>
      <c r="Y399">
        <f t="shared" si="173"/>
        <v>0</v>
      </c>
      <c r="Z399">
        <f t="shared" si="174"/>
        <v>0</v>
      </c>
      <c r="AA399">
        <f t="shared" si="175"/>
        <v>0</v>
      </c>
      <c r="AB399">
        <f t="shared" si="176"/>
        <v>0</v>
      </c>
      <c r="AC399">
        <f t="shared" si="177"/>
        <v>0</v>
      </c>
      <c r="AD399">
        <f t="shared" si="178"/>
        <v>0</v>
      </c>
      <c r="AE399">
        <f t="shared" si="179"/>
        <v>0</v>
      </c>
      <c r="AF399">
        <f t="shared" si="180"/>
        <v>0</v>
      </c>
      <c r="AG399">
        <f t="shared" si="181"/>
        <v>0</v>
      </c>
      <c r="AH399">
        <f t="shared" si="182"/>
        <v>0</v>
      </c>
      <c r="AI399">
        <f t="shared" si="183"/>
        <v>0</v>
      </c>
      <c r="AJ399">
        <f t="shared" si="184"/>
        <v>1</v>
      </c>
      <c r="AK399">
        <f t="shared" si="185"/>
        <v>0</v>
      </c>
      <c r="AL399">
        <f t="shared" si="186"/>
        <v>0</v>
      </c>
      <c r="AM399">
        <f t="shared" si="187"/>
        <v>0</v>
      </c>
      <c r="AN399">
        <f t="shared" si="188"/>
        <v>0</v>
      </c>
      <c r="AO399">
        <f t="shared" si="189"/>
        <v>0</v>
      </c>
      <c r="AP399">
        <f t="shared" si="170"/>
        <v>0</v>
      </c>
      <c r="AQ399">
        <f t="shared" si="190"/>
        <v>0</v>
      </c>
      <c r="AR399">
        <f t="shared" si="191"/>
        <v>0</v>
      </c>
      <c r="AS399">
        <f t="shared" si="192"/>
        <v>0</v>
      </c>
      <c r="AT399">
        <f t="shared" si="193"/>
        <v>0</v>
      </c>
      <c r="AU399">
        <f t="shared" si="171"/>
        <v>0</v>
      </c>
      <c r="AV399">
        <f t="shared" si="194"/>
        <v>0</v>
      </c>
      <c r="AW399">
        <f t="shared" si="195"/>
        <v>0</v>
      </c>
      <c r="AX399">
        <f t="shared" si="196"/>
        <v>0</v>
      </c>
    </row>
    <row r="400" spans="1:50" ht="63" hidden="1" x14ac:dyDescent="0.25">
      <c r="A400" s="115">
        <v>399</v>
      </c>
      <c r="B400" s="7" t="s">
        <v>103</v>
      </c>
      <c r="C400" s="7" t="s">
        <v>104</v>
      </c>
      <c r="D400" s="7" t="s">
        <v>105</v>
      </c>
      <c r="E400" s="47">
        <v>2999963.16</v>
      </c>
      <c r="F400" s="37">
        <v>0</v>
      </c>
      <c r="G400" s="85">
        <v>0</v>
      </c>
      <c r="H400" s="85">
        <v>3</v>
      </c>
      <c r="I400" s="85">
        <v>1</v>
      </c>
      <c r="J400" s="85">
        <v>0</v>
      </c>
      <c r="K400" s="85">
        <v>1</v>
      </c>
      <c r="L400" s="85">
        <v>0</v>
      </c>
      <c r="M400" s="85">
        <v>1</v>
      </c>
      <c r="N400" s="85">
        <v>10</v>
      </c>
      <c r="O400" s="37">
        <v>5</v>
      </c>
      <c r="P400" s="37">
        <v>3</v>
      </c>
      <c r="Q400" s="85">
        <v>0</v>
      </c>
      <c r="R400" s="85">
        <v>2</v>
      </c>
      <c r="S400" s="85">
        <v>3</v>
      </c>
      <c r="T400" s="85">
        <v>0</v>
      </c>
      <c r="U400" s="85">
        <v>0</v>
      </c>
      <c r="V400" s="47">
        <v>2159973.4750000001</v>
      </c>
      <c r="W400" s="86">
        <f t="shared" si="169"/>
        <v>29</v>
      </c>
      <c r="X400">
        <f t="shared" si="172"/>
        <v>0</v>
      </c>
      <c r="Y400">
        <f t="shared" si="173"/>
        <v>0</v>
      </c>
      <c r="Z400">
        <f t="shared" si="174"/>
        <v>0</v>
      </c>
      <c r="AA400">
        <f t="shared" si="175"/>
        <v>0</v>
      </c>
      <c r="AB400">
        <f t="shared" si="176"/>
        <v>0</v>
      </c>
      <c r="AC400">
        <f t="shared" si="177"/>
        <v>0</v>
      </c>
      <c r="AD400">
        <f t="shared" si="178"/>
        <v>0</v>
      </c>
      <c r="AE400">
        <f t="shared" si="179"/>
        <v>0</v>
      </c>
      <c r="AF400">
        <f t="shared" si="180"/>
        <v>0</v>
      </c>
      <c r="AG400">
        <f t="shared" si="181"/>
        <v>0</v>
      </c>
      <c r="AH400">
        <f t="shared" si="182"/>
        <v>0</v>
      </c>
      <c r="AI400">
        <f t="shared" si="183"/>
        <v>0</v>
      </c>
      <c r="AJ400">
        <f t="shared" si="184"/>
        <v>1</v>
      </c>
      <c r="AK400">
        <f t="shared" si="185"/>
        <v>0</v>
      </c>
      <c r="AL400">
        <f t="shared" si="186"/>
        <v>0</v>
      </c>
      <c r="AM400">
        <f t="shared" si="187"/>
        <v>0</v>
      </c>
      <c r="AN400">
        <f t="shared" si="188"/>
        <v>0</v>
      </c>
      <c r="AO400">
        <f t="shared" si="189"/>
        <v>0</v>
      </c>
      <c r="AP400">
        <f t="shared" si="170"/>
        <v>0</v>
      </c>
      <c r="AQ400">
        <f t="shared" si="190"/>
        <v>0</v>
      </c>
      <c r="AR400">
        <f t="shared" si="191"/>
        <v>0</v>
      </c>
      <c r="AS400">
        <f t="shared" si="192"/>
        <v>0</v>
      </c>
      <c r="AT400">
        <f t="shared" si="193"/>
        <v>0</v>
      </c>
      <c r="AU400">
        <f t="shared" si="171"/>
        <v>0</v>
      </c>
      <c r="AV400">
        <f t="shared" si="194"/>
        <v>0</v>
      </c>
      <c r="AW400">
        <f t="shared" si="195"/>
        <v>0</v>
      </c>
      <c r="AX400">
        <f t="shared" si="196"/>
        <v>0</v>
      </c>
    </row>
    <row r="401" spans="1:50" ht="94.5" hidden="1" x14ac:dyDescent="0.25">
      <c r="A401" s="115">
        <v>400</v>
      </c>
      <c r="B401" s="24" t="s">
        <v>49</v>
      </c>
      <c r="C401" s="24" t="s">
        <v>449</v>
      </c>
      <c r="D401" s="24" t="s">
        <v>450</v>
      </c>
      <c r="E401" s="47">
        <v>450000</v>
      </c>
      <c r="F401" s="37">
        <v>0</v>
      </c>
      <c r="G401" s="37">
        <v>0</v>
      </c>
      <c r="H401" s="37">
        <v>5</v>
      </c>
      <c r="I401" s="37">
        <v>1</v>
      </c>
      <c r="J401" s="37">
        <v>0</v>
      </c>
      <c r="K401" s="37">
        <v>5</v>
      </c>
      <c r="L401" s="37">
        <v>0</v>
      </c>
      <c r="M401" s="37">
        <v>1</v>
      </c>
      <c r="N401" s="37">
        <v>2</v>
      </c>
      <c r="O401" s="37">
        <v>5</v>
      </c>
      <c r="P401" s="37">
        <v>5</v>
      </c>
      <c r="Q401" s="37">
        <v>0</v>
      </c>
      <c r="R401" s="37">
        <v>2</v>
      </c>
      <c r="S401" s="37">
        <v>3</v>
      </c>
      <c r="T401" s="37">
        <v>0</v>
      </c>
      <c r="U401" s="37">
        <v>0</v>
      </c>
      <c r="V401" s="47">
        <v>1050000</v>
      </c>
      <c r="W401" s="86">
        <f t="shared" si="169"/>
        <v>29</v>
      </c>
      <c r="X401">
        <f t="shared" si="172"/>
        <v>0</v>
      </c>
      <c r="Y401">
        <f t="shared" si="173"/>
        <v>0</v>
      </c>
      <c r="Z401">
        <f t="shared" si="174"/>
        <v>0</v>
      </c>
      <c r="AA401">
        <f t="shared" si="175"/>
        <v>0</v>
      </c>
      <c r="AB401">
        <f t="shared" si="176"/>
        <v>0</v>
      </c>
      <c r="AC401">
        <f t="shared" si="177"/>
        <v>1</v>
      </c>
      <c r="AD401">
        <f t="shared" si="178"/>
        <v>0</v>
      </c>
      <c r="AE401">
        <f t="shared" si="179"/>
        <v>0</v>
      </c>
      <c r="AF401">
        <f t="shared" si="180"/>
        <v>0</v>
      </c>
      <c r="AG401">
        <f t="shared" si="181"/>
        <v>0</v>
      </c>
      <c r="AH401">
        <f t="shared" si="182"/>
        <v>0</v>
      </c>
      <c r="AI401">
        <f t="shared" si="183"/>
        <v>0</v>
      </c>
      <c r="AJ401">
        <f t="shared" si="184"/>
        <v>0</v>
      </c>
      <c r="AK401">
        <f t="shared" si="185"/>
        <v>0</v>
      </c>
      <c r="AL401">
        <f t="shared" si="186"/>
        <v>0</v>
      </c>
      <c r="AM401">
        <f t="shared" si="187"/>
        <v>0</v>
      </c>
      <c r="AN401">
        <f t="shared" si="188"/>
        <v>0</v>
      </c>
      <c r="AO401">
        <f t="shared" si="189"/>
        <v>0</v>
      </c>
      <c r="AP401">
        <f t="shared" si="170"/>
        <v>0</v>
      </c>
      <c r="AQ401">
        <f t="shared" si="190"/>
        <v>0</v>
      </c>
      <c r="AR401">
        <f t="shared" si="191"/>
        <v>0</v>
      </c>
      <c r="AS401">
        <f t="shared" si="192"/>
        <v>0</v>
      </c>
      <c r="AT401">
        <f t="shared" si="193"/>
        <v>0</v>
      </c>
      <c r="AU401">
        <f t="shared" si="171"/>
        <v>0</v>
      </c>
      <c r="AV401">
        <f t="shared" si="194"/>
        <v>0</v>
      </c>
      <c r="AW401">
        <f t="shared" si="195"/>
        <v>0</v>
      </c>
      <c r="AX401">
        <f t="shared" si="196"/>
        <v>0</v>
      </c>
    </row>
    <row r="402" spans="1:50" ht="94.5" hidden="1" x14ac:dyDescent="0.25">
      <c r="A402" s="115">
        <v>401</v>
      </c>
      <c r="B402" s="49" t="s">
        <v>494</v>
      </c>
      <c r="C402" s="49" t="s">
        <v>496</v>
      </c>
      <c r="D402" s="49" t="s">
        <v>640</v>
      </c>
      <c r="E402" s="47">
        <v>101000</v>
      </c>
      <c r="F402" s="37">
        <v>1</v>
      </c>
      <c r="G402" s="37">
        <v>0</v>
      </c>
      <c r="H402" s="37">
        <v>1</v>
      </c>
      <c r="I402" s="37">
        <v>1</v>
      </c>
      <c r="J402" s="37">
        <v>0</v>
      </c>
      <c r="K402" s="37">
        <v>5</v>
      </c>
      <c r="L402" s="37">
        <v>0</v>
      </c>
      <c r="M402" s="37">
        <v>10</v>
      </c>
      <c r="N402" s="37">
        <v>1</v>
      </c>
      <c r="O402" s="37">
        <v>1</v>
      </c>
      <c r="P402" s="37">
        <v>1</v>
      </c>
      <c r="Q402" s="37">
        <v>2</v>
      </c>
      <c r="R402" s="37">
        <v>2</v>
      </c>
      <c r="S402" s="37">
        <v>3</v>
      </c>
      <c r="T402" s="37">
        <v>1</v>
      </c>
      <c r="U402" s="37">
        <v>0</v>
      </c>
      <c r="V402" s="47">
        <v>78000</v>
      </c>
      <c r="W402" s="86">
        <f t="shared" si="169"/>
        <v>29</v>
      </c>
      <c r="X402">
        <f t="shared" si="172"/>
        <v>0</v>
      </c>
      <c r="Y402">
        <f t="shared" si="173"/>
        <v>0</v>
      </c>
      <c r="Z402">
        <f t="shared" si="174"/>
        <v>0</v>
      </c>
      <c r="AA402">
        <f t="shared" si="175"/>
        <v>0</v>
      </c>
      <c r="AB402">
        <f t="shared" si="176"/>
        <v>0</v>
      </c>
      <c r="AC402">
        <f t="shared" si="177"/>
        <v>0</v>
      </c>
      <c r="AD402">
        <f t="shared" si="178"/>
        <v>0</v>
      </c>
      <c r="AE402">
        <f t="shared" si="179"/>
        <v>0</v>
      </c>
      <c r="AF402">
        <f t="shared" si="180"/>
        <v>0</v>
      </c>
      <c r="AG402">
        <f t="shared" si="181"/>
        <v>0</v>
      </c>
      <c r="AH402">
        <f t="shared" si="182"/>
        <v>0</v>
      </c>
      <c r="AI402">
        <f t="shared" si="183"/>
        <v>0</v>
      </c>
      <c r="AJ402">
        <f t="shared" si="184"/>
        <v>0</v>
      </c>
      <c r="AK402">
        <f t="shared" si="185"/>
        <v>0</v>
      </c>
      <c r="AL402">
        <f t="shared" si="186"/>
        <v>0</v>
      </c>
      <c r="AM402">
        <f t="shared" si="187"/>
        <v>0</v>
      </c>
      <c r="AN402">
        <f t="shared" si="188"/>
        <v>0</v>
      </c>
      <c r="AO402">
        <f t="shared" si="189"/>
        <v>0</v>
      </c>
      <c r="AP402">
        <f t="shared" si="170"/>
        <v>0</v>
      </c>
      <c r="AQ402">
        <f t="shared" si="190"/>
        <v>0</v>
      </c>
      <c r="AR402">
        <f t="shared" si="191"/>
        <v>0</v>
      </c>
      <c r="AS402">
        <f t="shared" si="192"/>
        <v>0</v>
      </c>
      <c r="AT402">
        <f t="shared" si="193"/>
        <v>0</v>
      </c>
      <c r="AU402">
        <f t="shared" si="171"/>
        <v>1</v>
      </c>
      <c r="AV402">
        <f t="shared" si="194"/>
        <v>0</v>
      </c>
      <c r="AW402">
        <f t="shared" si="195"/>
        <v>0</v>
      </c>
      <c r="AX402">
        <f t="shared" si="196"/>
        <v>0</v>
      </c>
    </row>
    <row r="403" spans="1:50" ht="63" hidden="1" x14ac:dyDescent="0.25">
      <c r="A403" s="115">
        <v>402</v>
      </c>
      <c r="B403" s="48" t="s">
        <v>174</v>
      </c>
      <c r="C403" s="48" t="s">
        <v>177</v>
      </c>
      <c r="D403" s="48" t="s">
        <v>178</v>
      </c>
      <c r="E403" s="47">
        <v>2000000</v>
      </c>
      <c r="F403" s="37">
        <v>0</v>
      </c>
      <c r="G403" s="85">
        <v>3</v>
      </c>
      <c r="H403" s="85">
        <v>3</v>
      </c>
      <c r="I403" s="85">
        <v>1</v>
      </c>
      <c r="J403" s="85">
        <v>0</v>
      </c>
      <c r="K403" s="85">
        <v>5</v>
      </c>
      <c r="L403" s="85">
        <v>0</v>
      </c>
      <c r="M403" s="85">
        <v>1</v>
      </c>
      <c r="N403" s="85">
        <v>8</v>
      </c>
      <c r="O403" s="37">
        <v>0</v>
      </c>
      <c r="P403" s="37">
        <v>0</v>
      </c>
      <c r="Q403" s="85">
        <v>0</v>
      </c>
      <c r="R403" s="85">
        <v>2</v>
      </c>
      <c r="S403" s="85">
        <v>3</v>
      </c>
      <c r="T403" s="85">
        <v>3</v>
      </c>
      <c r="U403" s="85">
        <v>0</v>
      </c>
      <c r="V403" s="47">
        <v>1700000</v>
      </c>
      <c r="W403" s="86">
        <f t="shared" si="169"/>
        <v>29</v>
      </c>
      <c r="X403">
        <f t="shared" si="172"/>
        <v>0</v>
      </c>
      <c r="Y403">
        <f t="shared" si="173"/>
        <v>0</v>
      </c>
      <c r="Z403">
        <f t="shared" si="174"/>
        <v>0</v>
      </c>
      <c r="AA403">
        <f t="shared" si="175"/>
        <v>0</v>
      </c>
      <c r="AB403">
        <f t="shared" si="176"/>
        <v>0</v>
      </c>
      <c r="AC403">
        <f t="shared" si="177"/>
        <v>0</v>
      </c>
      <c r="AD403">
        <f t="shared" si="178"/>
        <v>0</v>
      </c>
      <c r="AE403">
        <f t="shared" si="179"/>
        <v>0</v>
      </c>
      <c r="AF403">
        <f t="shared" si="180"/>
        <v>0</v>
      </c>
      <c r="AG403">
        <f t="shared" si="181"/>
        <v>1</v>
      </c>
      <c r="AH403">
        <f t="shared" si="182"/>
        <v>0</v>
      </c>
      <c r="AI403">
        <f t="shared" si="183"/>
        <v>0</v>
      </c>
      <c r="AJ403">
        <f t="shared" si="184"/>
        <v>0</v>
      </c>
      <c r="AK403">
        <f t="shared" si="185"/>
        <v>0</v>
      </c>
      <c r="AL403">
        <f t="shared" si="186"/>
        <v>0</v>
      </c>
      <c r="AM403">
        <f t="shared" si="187"/>
        <v>0</v>
      </c>
      <c r="AN403">
        <f t="shared" si="188"/>
        <v>0</v>
      </c>
      <c r="AO403">
        <f t="shared" si="189"/>
        <v>0</v>
      </c>
      <c r="AP403">
        <f t="shared" si="170"/>
        <v>0</v>
      </c>
      <c r="AQ403">
        <f t="shared" si="190"/>
        <v>0</v>
      </c>
      <c r="AR403">
        <f t="shared" si="191"/>
        <v>0</v>
      </c>
      <c r="AS403">
        <f t="shared" si="192"/>
        <v>0</v>
      </c>
      <c r="AT403">
        <f t="shared" si="193"/>
        <v>0</v>
      </c>
      <c r="AU403">
        <f t="shared" si="171"/>
        <v>0</v>
      </c>
      <c r="AV403">
        <f t="shared" si="194"/>
        <v>0</v>
      </c>
      <c r="AW403">
        <f t="shared" si="195"/>
        <v>0</v>
      </c>
      <c r="AX403">
        <f t="shared" si="196"/>
        <v>0</v>
      </c>
    </row>
    <row r="404" spans="1:50" ht="63" hidden="1" x14ac:dyDescent="0.25">
      <c r="A404" s="115">
        <v>403</v>
      </c>
      <c r="B404" s="24" t="s">
        <v>1176</v>
      </c>
      <c r="C404" s="24" t="s">
        <v>72</v>
      </c>
      <c r="D404" s="24" t="s">
        <v>1179</v>
      </c>
      <c r="E404" s="37">
        <v>766724</v>
      </c>
      <c r="F404" s="37">
        <v>2</v>
      </c>
      <c r="G404" s="37">
        <v>3</v>
      </c>
      <c r="H404" s="37">
        <v>3</v>
      </c>
      <c r="I404" s="37">
        <v>2</v>
      </c>
      <c r="J404" s="37">
        <v>0</v>
      </c>
      <c r="K404" s="37">
        <v>5</v>
      </c>
      <c r="L404" s="37">
        <v>0</v>
      </c>
      <c r="M404" s="37">
        <v>1</v>
      </c>
      <c r="N404" s="37">
        <v>5</v>
      </c>
      <c r="O404" s="37">
        <v>0</v>
      </c>
      <c r="P404" s="37">
        <v>0</v>
      </c>
      <c r="Q404" s="37">
        <v>0</v>
      </c>
      <c r="R404" s="37">
        <v>2</v>
      </c>
      <c r="S404" s="37">
        <v>3</v>
      </c>
      <c r="T404" s="37">
        <v>3</v>
      </c>
      <c r="U404" s="37">
        <v>0</v>
      </c>
      <c r="V404" s="37">
        <v>613380</v>
      </c>
      <c r="W404" s="86">
        <f t="shared" si="169"/>
        <v>29</v>
      </c>
      <c r="X404">
        <f t="shared" si="172"/>
        <v>0</v>
      </c>
      <c r="Y404">
        <f t="shared" si="173"/>
        <v>0</v>
      </c>
      <c r="Z404">
        <f t="shared" si="174"/>
        <v>0</v>
      </c>
      <c r="AA404">
        <f t="shared" si="175"/>
        <v>0</v>
      </c>
      <c r="AB404">
        <f t="shared" si="176"/>
        <v>0</v>
      </c>
      <c r="AC404">
        <f t="shared" si="177"/>
        <v>0</v>
      </c>
      <c r="AD404">
        <f t="shared" si="178"/>
        <v>0</v>
      </c>
      <c r="AE404">
        <f t="shared" si="179"/>
        <v>0</v>
      </c>
      <c r="AF404">
        <f t="shared" si="180"/>
        <v>0</v>
      </c>
      <c r="AG404">
        <f t="shared" si="181"/>
        <v>0</v>
      </c>
      <c r="AH404">
        <f t="shared" si="182"/>
        <v>0</v>
      </c>
      <c r="AI404">
        <f t="shared" si="183"/>
        <v>0</v>
      </c>
      <c r="AJ404">
        <f t="shared" si="184"/>
        <v>0</v>
      </c>
      <c r="AK404">
        <f t="shared" si="185"/>
        <v>0</v>
      </c>
      <c r="AL404">
        <f t="shared" si="186"/>
        <v>0</v>
      </c>
      <c r="AM404">
        <f t="shared" si="187"/>
        <v>0</v>
      </c>
      <c r="AN404">
        <f t="shared" si="188"/>
        <v>0</v>
      </c>
      <c r="AO404">
        <f t="shared" si="189"/>
        <v>0</v>
      </c>
      <c r="AP404">
        <f t="shared" si="170"/>
        <v>1</v>
      </c>
      <c r="AQ404">
        <f t="shared" si="190"/>
        <v>0</v>
      </c>
      <c r="AR404">
        <f t="shared" si="191"/>
        <v>0</v>
      </c>
      <c r="AS404">
        <f t="shared" si="192"/>
        <v>0</v>
      </c>
      <c r="AT404">
        <f t="shared" si="193"/>
        <v>0</v>
      </c>
      <c r="AU404">
        <f t="shared" si="171"/>
        <v>0</v>
      </c>
      <c r="AV404">
        <f t="shared" si="194"/>
        <v>0</v>
      </c>
      <c r="AW404">
        <f t="shared" si="195"/>
        <v>0</v>
      </c>
      <c r="AX404">
        <f t="shared" si="196"/>
        <v>0</v>
      </c>
    </row>
    <row r="405" spans="1:50" ht="94.5" hidden="1" x14ac:dyDescent="0.25">
      <c r="A405" s="115">
        <v>404</v>
      </c>
      <c r="B405" s="7" t="s">
        <v>1379</v>
      </c>
      <c r="C405" s="7" t="s">
        <v>1380</v>
      </c>
      <c r="D405" s="7" t="s">
        <v>1381</v>
      </c>
      <c r="E405" s="47">
        <v>270000</v>
      </c>
      <c r="F405" s="37">
        <v>0</v>
      </c>
      <c r="G405" s="85">
        <v>0</v>
      </c>
      <c r="H405" s="85">
        <v>3</v>
      </c>
      <c r="I405" s="85">
        <v>3</v>
      </c>
      <c r="J405" s="85">
        <v>0</v>
      </c>
      <c r="K405" s="85">
        <v>3</v>
      </c>
      <c r="L405" s="85">
        <v>0</v>
      </c>
      <c r="M405" s="85">
        <v>6</v>
      </c>
      <c r="N405" s="85">
        <v>3</v>
      </c>
      <c r="O405" s="37">
        <v>3</v>
      </c>
      <c r="P405" s="37">
        <v>3</v>
      </c>
      <c r="Q405" s="85">
        <v>0</v>
      </c>
      <c r="R405" s="85">
        <v>2</v>
      </c>
      <c r="S405" s="85">
        <v>3</v>
      </c>
      <c r="T405" s="85">
        <v>0</v>
      </c>
      <c r="U405" s="85">
        <v>0</v>
      </c>
      <c r="V405" s="88">
        <v>178200</v>
      </c>
      <c r="W405" s="86">
        <f t="shared" si="169"/>
        <v>29</v>
      </c>
      <c r="X405">
        <f t="shared" si="172"/>
        <v>0</v>
      </c>
      <c r="Y405">
        <f t="shared" si="173"/>
        <v>1</v>
      </c>
      <c r="Z405">
        <f t="shared" si="174"/>
        <v>0</v>
      </c>
      <c r="AA405">
        <f t="shared" si="175"/>
        <v>0</v>
      </c>
      <c r="AB405">
        <f t="shared" si="176"/>
        <v>0</v>
      </c>
      <c r="AC405">
        <f t="shared" si="177"/>
        <v>0</v>
      </c>
      <c r="AD405">
        <f t="shared" si="178"/>
        <v>0</v>
      </c>
      <c r="AE405">
        <f t="shared" si="179"/>
        <v>0</v>
      </c>
      <c r="AF405">
        <f t="shared" si="180"/>
        <v>0</v>
      </c>
      <c r="AG405">
        <f t="shared" si="181"/>
        <v>0</v>
      </c>
      <c r="AH405">
        <f t="shared" si="182"/>
        <v>0</v>
      </c>
      <c r="AI405">
        <f t="shared" si="183"/>
        <v>0</v>
      </c>
      <c r="AJ405">
        <f t="shared" si="184"/>
        <v>0</v>
      </c>
      <c r="AK405">
        <f t="shared" si="185"/>
        <v>0</v>
      </c>
      <c r="AL405">
        <f t="shared" si="186"/>
        <v>0</v>
      </c>
      <c r="AM405">
        <f t="shared" si="187"/>
        <v>0</v>
      </c>
      <c r="AN405">
        <f t="shared" si="188"/>
        <v>0</v>
      </c>
      <c r="AO405">
        <f t="shared" si="189"/>
        <v>0</v>
      </c>
      <c r="AP405">
        <f t="shared" si="170"/>
        <v>0</v>
      </c>
      <c r="AQ405">
        <f t="shared" si="190"/>
        <v>0</v>
      </c>
      <c r="AR405">
        <f t="shared" si="191"/>
        <v>0</v>
      </c>
      <c r="AS405">
        <f t="shared" si="192"/>
        <v>0</v>
      </c>
      <c r="AT405">
        <f t="shared" si="193"/>
        <v>0</v>
      </c>
      <c r="AU405">
        <f t="shared" si="171"/>
        <v>0</v>
      </c>
      <c r="AV405">
        <f t="shared" si="194"/>
        <v>0</v>
      </c>
      <c r="AW405">
        <f t="shared" si="195"/>
        <v>0</v>
      </c>
      <c r="AX405">
        <f t="shared" si="196"/>
        <v>0</v>
      </c>
    </row>
    <row r="406" spans="1:50" ht="78.75" hidden="1" x14ac:dyDescent="0.25">
      <c r="A406" s="115">
        <v>405</v>
      </c>
      <c r="B406" s="24" t="s">
        <v>1038</v>
      </c>
      <c r="C406" s="24" t="s">
        <v>973</v>
      </c>
      <c r="D406" s="24" t="s">
        <v>1041</v>
      </c>
      <c r="E406" s="47">
        <v>470851</v>
      </c>
      <c r="F406" s="37">
        <v>0</v>
      </c>
      <c r="G406" s="37">
        <v>0</v>
      </c>
      <c r="H406" s="37">
        <v>5</v>
      </c>
      <c r="I406" s="37">
        <v>1</v>
      </c>
      <c r="J406" s="37">
        <v>0</v>
      </c>
      <c r="K406" s="37">
        <v>5</v>
      </c>
      <c r="L406" s="37">
        <v>0</v>
      </c>
      <c r="M406" s="37">
        <v>1</v>
      </c>
      <c r="N406" s="37">
        <v>7</v>
      </c>
      <c r="O406" s="37">
        <v>0</v>
      </c>
      <c r="P406" s="37">
        <v>5</v>
      </c>
      <c r="Q406" s="37">
        <v>0</v>
      </c>
      <c r="R406" s="37">
        <v>2</v>
      </c>
      <c r="S406" s="37">
        <v>3</v>
      </c>
      <c r="T406" s="37">
        <v>0</v>
      </c>
      <c r="U406" s="37">
        <v>0</v>
      </c>
      <c r="V406" s="47">
        <v>305138</v>
      </c>
      <c r="W406" s="86">
        <f t="shared" si="169"/>
        <v>29</v>
      </c>
      <c r="X406">
        <f t="shared" si="172"/>
        <v>0</v>
      </c>
      <c r="Y406">
        <f t="shared" si="173"/>
        <v>0</v>
      </c>
      <c r="Z406">
        <f t="shared" si="174"/>
        <v>0</v>
      </c>
      <c r="AA406">
        <f t="shared" si="175"/>
        <v>0</v>
      </c>
      <c r="AB406">
        <f t="shared" si="176"/>
        <v>0</v>
      </c>
      <c r="AC406">
        <f t="shared" si="177"/>
        <v>0</v>
      </c>
      <c r="AD406">
        <f t="shared" si="178"/>
        <v>0</v>
      </c>
      <c r="AE406">
        <f t="shared" si="179"/>
        <v>0</v>
      </c>
      <c r="AF406">
        <f t="shared" si="180"/>
        <v>0</v>
      </c>
      <c r="AG406">
        <f t="shared" si="181"/>
        <v>0</v>
      </c>
      <c r="AH406">
        <f t="shared" si="182"/>
        <v>0</v>
      </c>
      <c r="AI406">
        <f t="shared" si="183"/>
        <v>0</v>
      </c>
      <c r="AJ406">
        <f t="shared" si="184"/>
        <v>0</v>
      </c>
      <c r="AK406">
        <f t="shared" si="185"/>
        <v>0</v>
      </c>
      <c r="AL406">
        <f t="shared" si="186"/>
        <v>0</v>
      </c>
      <c r="AM406">
        <f t="shared" si="187"/>
        <v>0</v>
      </c>
      <c r="AN406">
        <f t="shared" si="188"/>
        <v>0</v>
      </c>
      <c r="AO406">
        <f t="shared" si="189"/>
        <v>0</v>
      </c>
      <c r="AP406">
        <f t="shared" si="170"/>
        <v>0</v>
      </c>
      <c r="AQ406">
        <f t="shared" si="190"/>
        <v>0</v>
      </c>
      <c r="AR406">
        <f t="shared" si="191"/>
        <v>0</v>
      </c>
      <c r="AS406">
        <f t="shared" si="192"/>
        <v>0</v>
      </c>
      <c r="AT406">
        <f t="shared" si="193"/>
        <v>0</v>
      </c>
      <c r="AU406">
        <f t="shared" si="171"/>
        <v>0</v>
      </c>
      <c r="AV406">
        <f t="shared" si="194"/>
        <v>0</v>
      </c>
      <c r="AW406">
        <f t="shared" si="195"/>
        <v>1</v>
      </c>
      <c r="AX406">
        <f t="shared" si="196"/>
        <v>0</v>
      </c>
    </row>
    <row r="407" spans="1:50" ht="47.25" hidden="1" x14ac:dyDescent="0.25">
      <c r="A407" s="115">
        <v>406</v>
      </c>
      <c r="B407" s="24" t="s">
        <v>241</v>
      </c>
      <c r="C407" s="24" t="s">
        <v>249</v>
      </c>
      <c r="D407" s="24" t="s">
        <v>250</v>
      </c>
      <c r="E407" s="9">
        <v>869153</v>
      </c>
      <c r="F407" s="24">
        <v>10</v>
      </c>
      <c r="G407" s="24">
        <v>0</v>
      </c>
      <c r="H407" s="24">
        <v>2</v>
      </c>
      <c r="I407" s="24">
        <v>1</v>
      </c>
      <c r="J407" s="24">
        <v>1</v>
      </c>
      <c r="K407" s="24">
        <v>1</v>
      </c>
      <c r="L407" s="24">
        <v>0</v>
      </c>
      <c r="M407" s="24">
        <v>1</v>
      </c>
      <c r="N407" s="24">
        <v>3</v>
      </c>
      <c r="O407" s="24">
        <v>0</v>
      </c>
      <c r="P407" s="24">
        <v>2</v>
      </c>
      <c r="Q407" s="24">
        <v>0</v>
      </c>
      <c r="R407" s="24">
        <v>2</v>
      </c>
      <c r="S407" s="24">
        <v>3</v>
      </c>
      <c r="T407" s="24">
        <v>3</v>
      </c>
      <c r="U407" s="24">
        <v>0</v>
      </c>
      <c r="V407" s="9">
        <v>608414.5</v>
      </c>
      <c r="W407" s="86">
        <f t="shared" si="169"/>
        <v>29</v>
      </c>
      <c r="X407">
        <f t="shared" si="172"/>
        <v>0</v>
      </c>
      <c r="Y407">
        <f t="shared" si="173"/>
        <v>0</v>
      </c>
      <c r="Z407">
        <f t="shared" si="174"/>
        <v>0</v>
      </c>
      <c r="AA407">
        <f t="shared" si="175"/>
        <v>0</v>
      </c>
      <c r="AB407">
        <f t="shared" si="176"/>
        <v>0</v>
      </c>
      <c r="AC407">
        <f t="shared" si="177"/>
        <v>0</v>
      </c>
      <c r="AD407">
        <f t="shared" si="178"/>
        <v>0</v>
      </c>
      <c r="AE407">
        <f t="shared" si="179"/>
        <v>0</v>
      </c>
      <c r="AF407">
        <f t="shared" si="180"/>
        <v>0</v>
      </c>
      <c r="AG407">
        <f t="shared" si="181"/>
        <v>0</v>
      </c>
      <c r="AH407">
        <f t="shared" si="182"/>
        <v>0</v>
      </c>
      <c r="AI407">
        <f t="shared" si="183"/>
        <v>0</v>
      </c>
      <c r="AJ407">
        <f t="shared" si="184"/>
        <v>0</v>
      </c>
      <c r="AK407">
        <f t="shared" si="185"/>
        <v>0</v>
      </c>
      <c r="AL407">
        <f t="shared" si="186"/>
        <v>1</v>
      </c>
      <c r="AM407">
        <f t="shared" si="187"/>
        <v>0</v>
      </c>
      <c r="AN407">
        <f t="shared" si="188"/>
        <v>0</v>
      </c>
      <c r="AO407">
        <f t="shared" si="189"/>
        <v>0</v>
      </c>
      <c r="AP407">
        <f t="shared" si="170"/>
        <v>0</v>
      </c>
      <c r="AQ407">
        <f t="shared" si="190"/>
        <v>0</v>
      </c>
      <c r="AR407">
        <f t="shared" si="191"/>
        <v>0</v>
      </c>
      <c r="AS407">
        <f t="shared" si="192"/>
        <v>0</v>
      </c>
      <c r="AT407">
        <f t="shared" si="193"/>
        <v>0</v>
      </c>
      <c r="AU407">
        <f t="shared" si="171"/>
        <v>0</v>
      </c>
      <c r="AV407">
        <f t="shared" si="194"/>
        <v>0</v>
      </c>
      <c r="AW407">
        <f t="shared" si="195"/>
        <v>0</v>
      </c>
      <c r="AX407">
        <f t="shared" si="196"/>
        <v>0</v>
      </c>
    </row>
    <row r="408" spans="1:50" ht="78.75" hidden="1" x14ac:dyDescent="0.25">
      <c r="A408" s="115">
        <v>407</v>
      </c>
      <c r="B408" s="24" t="s">
        <v>397</v>
      </c>
      <c r="C408" s="24" t="s">
        <v>23</v>
      </c>
      <c r="D408" s="24" t="s">
        <v>403</v>
      </c>
      <c r="E408" s="9">
        <v>65391.199999999997</v>
      </c>
      <c r="F408" s="24">
        <v>3</v>
      </c>
      <c r="G408" s="24">
        <v>0</v>
      </c>
      <c r="H408" s="24">
        <v>5</v>
      </c>
      <c r="I408" s="24">
        <v>1</v>
      </c>
      <c r="J408" s="24">
        <v>0</v>
      </c>
      <c r="K408" s="24">
        <v>4</v>
      </c>
      <c r="L408" s="24">
        <v>0</v>
      </c>
      <c r="M408" s="24">
        <v>1</v>
      </c>
      <c r="N408" s="24">
        <v>10</v>
      </c>
      <c r="O408" s="24">
        <v>0</v>
      </c>
      <c r="P408" s="24">
        <v>0</v>
      </c>
      <c r="Q408" s="24">
        <v>0</v>
      </c>
      <c r="R408" s="24">
        <v>2</v>
      </c>
      <c r="S408" s="24">
        <v>3</v>
      </c>
      <c r="T408" s="24">
        <v>0</v>
      </c>
      <c r="U408" s="24">
        <v>0</v>
      </c>
      <c r="V408" s="9">
        <v>152370.35</v>
      </c>
      <c r="W408" s="86">
        <f t="shared" si="169"/>
        <v>29</v>
      </c>
      <c r="X408">
        <f t="shared" si="172"/>
        <v>1</v>
      </c>
      <c r="Y408">
        <f t="shared" si="173"/>
        <v>0</v>
      </c>
      <c r="Z408">
        <f t="shared" si="174"/>
        <v>0</v>
      </c>
      <c r="AA408">
        <f t="shared" si="175"/>
        <v>0</v>
      </c>
      <c r="AB408">
        <f t="shared" si="176"/>
        <v>0</v>
      </c>
      <c r="AC408">
        <f t="shared" si="177"/>
        <v>0</v>
      </c>
      <c r="AD408">
        <f t="shared" si="178"/>
        <v>0</v>
      </c>
      <c r="AE408">
        <f t="shared" si="179"/>
        <v>0</v>
      </c>
      <c r="AF408">
        <f t="shared" si="180"/>
        <v>0</v>
      </c>
      <c r="AG408">
        <f t="shared" si="181"/>
        <v>0</v>
      </c>
      <c r="AH408">
        <f t="shared" si="182"/>
        <v>0</v>
      </c>
      <c r="AI408">
        <f t="shared" si="183"/>
        <v>0</v>
      </c>
      <c r="AJ408">
        <f t="shared" si="184"/>
        <v>0</v>
      </c>
      <c r="AK408">
        <f t="shared" si="185"/>
        <v>0</v>
      </c>
      <c r="AL408">
        <f t="shared" si="186"/>
        <v>0</v>
      </c>
      <c r="AM408">
        <f t="shared" si="187"/>
        <v>0</v>
      </c>
      <c r="AN408">
        <f t="shared" si="188"/>
        <v>0</v>
      </c>
      <c r="AO408">
        <f t="shared" si="189"/>
        <v>0</v>
      </c>
      <c r="AP408">
        <f t="shared" si="170"/>
        <v>0</v>
      </c>
      <c r="AQ408">
        <f t="shared" si="190"/>
        <v>0</v>
      </c>
      <c r="AR408">
        <f t="shared" si="191"/>
        <v>0</v>
      </c>
      <c r="AS408">
        <f t="shared" si="192"/>
        <v>0</v>
      </c>
      <c r="AT408">
        <f t="shared" si="193"/>
        <v>0</v>
      </c>
      <c r="AU408">
        <f t="shared" si="171"/>
        <v>0</v>
      </c>
      <c r="AV408">
        <f t="shared" si="194"/>
        <v>0</v>
      </c>
      <c r="AW408">
        <f t="shared" si="195"/>
        <v>0</v>
      </c>
      <c r="AX408">
        <f t="shared" si="196"/>
        <v>0</v>
      </c>
    </row>
    <row r="409" spans="1:50" ht="63" hidden="1" x14ac:dyDescent="0.25">
      <c r="A409" s="115">
        <v>408</v>
      </c>
      <c r="B409" s="24" t="s">
        <v>1486</v>
      </c>
      <c r="C409" s="24" t="s">
        <v>208</v>
      </c>
      <c r="D409" s="24" t="s">
        <v>1543</v>
      </c>
      <c r="E409" s="37">
        <v>800000</v>
      </c>
      <c r="F409" s="37">
        <v>5</v>
      </c>
      <c r="G409" s="37">
        <v>0</v>
      </c>
      <c r="H409" s="37">
        <v>5</v>
      </c>
      <c r="I409" s="37">
        <v>1</v>
      </c>
      <c r="J409" s="37">
        <v>0</v>
      </c>
      <c r="K409" s="87">
        <v>4</v>
      </c>
      <c r="L409" s="37">
        <v>0</v>
      </c>
      <c r="M409" s="37">
        <v>1</v>
      </c>
      <c r="N409" s="37">
        <v>5</v>
      </c>
      <c r="O409" s="37">
        <v>0</v>
      </c>
      <c r="P409" s="37">
        <v>3</v>
      </c>
      <c r="Q409" s="37">
        <v>0</v>
      </c>
      <c r="R409" s="37">
        <v>2</v>
      </c>
      <c r="S409" s="37">
        <v>3</v>
      </c>
      <c r="T409" s="37">
        <v>0</v>
      </c>
      <c r="U409" s="37">
        <v>0</v>
      </c>
      <c r="V409" s="37">
        <v>536000</v>
      </c>
      <c r="W409" s="86">
        <f t="shared" si="169"/>
        <v>29</v>
      </c>
      <c r="X409">
        <f t="shared" si="172"/>
        <v>0</v>
      </c>
      <c r="Y409">
        <f t="shared" si="173"/>
        <v>0</v>
      </c>
      <c r="Z409">
        <f t="shared" si="174"/>
        <v>0</v>
      </c>
      <c r="AA409">
        <f t="shared" si="175"/>
        <v>0</v>
      </c>
      <c r="AB409">
        <f t="shared" si="176"/>
        <v>0</v>
      </c>
      <c r="AC409">
        <f t="shared" si="177"/>
        <v>0</v>
      </c>
      <c r="AD409">
        <f t="shared" si="178"/>
        <v>0</v>
      </c>
      <c r="AE409">
        <f t="shared" si="179"/>
        <v>0</v>
      </c>
      <c r="AF409">
        <f t="shared" si="180"/>
        <v>0</v>
      </c>
      <c r="AG409">
        <f t="shared" si="181"/>
        <v>0</v>
      </c>
      <c r="AH409">
        <f t="shared" si="182"/>
        <v>0</v>
      </c>
      <c r="AI409">
        <f t="shared" si="183"/>
        <v>0</v>
      </c>
      <c r="AJ409">
        <f t="shared" si="184"/>
        <v>0</v>
      </c>
      <c r="AK409">
        <f t="shared" si="185"/>
        <v>0</v>
      </c>
      <c r="AL409">
        <f t="shared" si="186"/>
        <v>1</v>
      </c>
      <c r="AM409">
        <f t="shared" si="187"/>
        <v>0</v>
      </c>
      <c r="AN409">
        <f t="shared" si="188"/>
        <v>0</v>
      </c>
      <c r="AO409">
        <f t="shared" si="189"/>
        <v>0</v>
      </c>
      <c r="AP409">
        <f t="shared" si="170"/>
        <v>0</v>
      </c>
      <c r="AQ409">
        <f t="shared" si="190"/>
        <v>0</v>
      </c>
      <c r="AR409">
        <f t="shared" si="191"/>
        <v>0</v>
      </c>
      <c r="AS409">
        <f t="shared" si="192"/>
        <v>0</v>
      </c>
      <c r="AT409">
        <f t="shared" si="193"/>
        <v>0</v>
      </c>
      <c r="AU409">
        <f t="shared" si="171"/>
        <v>0</v>
      </c>
      <c r="AV409">
        <f t="shared" si="194"/>
        <v>0</v>
      </c>
      <c r="AW409">
        <f t="shared" si="195"/>
        <v>0</v>
      </c>
      <c r="AX409">
        <f t="shared" si="196"/>
        <v>0</v>
      </c>
    </row>
    <row r="410" spans="1:50" ht="47.25" hidden="1" x14ac:dyDescent="0.25">
      <c r="A410" s="115">
        <v>409</v>
      </c>
      <c r="B410" s="7" t="s">
        <v>1314</v>
      </c>
      <c r="C410" s="7" t="s">
        <v>1317</v>
      </c>
      <c r="D410" s="7" t="s">
        <v>1318</v>
      </c>
      <c r="E410" s="9">
        <v>336283</v>
      </c>
      <c r="F410" s="24">
        <v>4</v>
      </c>
      <c r="G410" s="7">
        <v>0</v>
      </c>
      <c r="H410" s="7">
        <v>3</v>
      </c>
      <c r="I410" s="7">
        <v>1</v>
      </c>
      <c r="J410" s="7">
        <v>0</v>
      </c>
      <c r="K410" s="7">
        <v>5</v>
      </c>
      <c r="L410" s="7">
        <v>0</v>
      </c>
      <c r="M410" s="7">
        <v>1</v>
      </c>
      <c r="N410" s="7">
        <v>4</v>
      </c>
      <c r="O410" s="24">
        <v>6</v>
      </c>
      <c r="P410" s="24">
        <v>0</v>
      </c>
      <c r="Q410" s="7">
        <v>0</v>
      </c>
      <c r="R410" s="7">
        <v>2</v>
      </c>
      <c r="S410" s="7">
        <v>3</v>
      </c>
      <c r="T410" s="7">
        <v>0</v>
      </c>
      <c r="U410" s="7">
        <v>0</v>
      </c>
      <c r="V410" s="44">
        <v>245259</v>
      </c>
      <c r="W410" s="86">
        <f t="shared" si="169"/>
        <v>29</v>
      </c>
      <c r="X410">
        <f t="shared" si="172"/>
        <v>0</v>
      </c>
      <c r="Y410">
        <f t="shared" si="173"/>
        <v>0</v>
      </c>
      <c r="Z410">
        <f t="shared" si="174"/>
        <v>0</v>
      </c>
      <c r="AA410">
        <f t="shared" si="175"/>
        <v>0</v>
      </c>
      <c r="AB410">
        <f t="shared" si="176"/>
        <v>0</v>
      </c>
      <c r="AC410">
        <f t="shared" si="177"/>
        <v>0</v>
      </c>
      <c r="AD410">
        <f t="shared" si="178"/>
        <v>0</v>
      </c>
      <c r="AE410">
        <f t="shared" si="179"/>
        <v>0</v>
      </c>
      <c r="AF410">
        <f t="shared" si="180"/>
        <v>0</v>
      </c>
      <c r="AG410">
        <f t="shared" si="181"/>
        <v>0</v>
      </c>
      <c r="AH410">
        <f t="shared" si="182"/>
        <v>0</v>
      </c>
      <c r="AI410">
        <f t="shared" si="183"/>
        <v>0</v>
      </c>
      <c r="AJ410">
        <f t="shared" si="184"/>
        <v>0</v>
      </c>
      <c r="AK410">
        <f t="shared" si="185"/>
        <v>0</v>
      </c>
      <c r="AL410">
        <f t="shared" si="186"/>
        <v>0</v>
      </c>
      <c r="AM410">
        <f t="shared" si="187"/>
        <v>0</v>
      </c>
      <c r="AN410">
        <f t="shared" si="188"/>
        <v>0</v>
      </c>
      <c r="AO410">
        <f t="shared" si="189"/>
        <v>0</v>
      </c>
      <c r="AP410">
        <f t="shared" si="170"/>
        <v>0</v>
      </c>
      <c r="AQ410">
        <f t="shared" si="190"/>
        <v>0</v>
      </c>
      <c r="AR410">
        <f t="shared" si="191"/>
        <v>0</v>
      </c>
      <c r="AS410">
        <f t="shared" si="192"/>
        <v>0</v>
      </c>
      <c r="AT410">
        <f t="shared" si="193"/>
        <v>0</v>
      </c>
      <c r="AU410">
        <f t="shared" si="171"/>
        <v>0</v>
      </c>
      <c r="AV410">
        <f t="shared" si="194"/>
        <v>0</v>
      </c>
      <c r="AW410">
        <f t="shared" si="195"/>
        <v>1</v>
      </c>
      <c r="AX410">
        <f t="shared" si="196"/>
        <v>0</v>
      </c>
    </row>
    <row r="411" spans="1:50" ht="78.75" hidden="1" x14ac:dyDescent="0.25">
      <c r="A411" s="115">
        <v>410</v>
      </c>
      <c r="B411" s="24" t="s">
        <v>1556</v>
      </c>
      <c r="C411" s="24" t="s">
        <v>23</v>
      </c>
      <c r="D411" s="24" t="s">
        <v>1574</v>
      </c>
      <c r="E411" s="37">
        <v>720000</v>
      </c>
      <c r="F411" s="37">
        <v>5</v>
      </c>
      <c r="G411" s="37">
        <v>0</v>
      </c>
      <c r="H411" s="37">
        <v>5</v>
      </c>
      <c r="I411" s="37">
        <v>1</v>
      </c>
      <c r="J411" s="37">
        <v>0</v>
      </c>
      <c r="K411" s="87">
        <v>5</v>
      </c>
      <c r="L411" s="37">
        <v>0</v>
      </c>
      <c r="M411" s="37">
        <v>1</v>
      </c>
      <c r="N411" s="37">
        <v>7</v>
      </c>
      <c r="O411" s="37">
        <v>0</v>
      </c>
      <c r="P411" s="28">
        <v>0</v>
      </c>
      <c r="Q411" s="37">
        <v>0</v>
      </c>
      <c r="R411" s="37">
        <v>2</v>
      </c>
      <c r="S411" s="37">
        <v>3</v>
      </c>
      <c r="T411" s="37">
        <v>0</v>
      </c>
      <c r="U411" s="37">
        <v>0</v>
      </c>
      <c r="V411" s="37">
        <v>504000</v>
      </c>
      <c r="W411" s="86">
        <f t="shared" si="169"/>
        <v>29</v>
      </c>
      <c r="X411">
        <f t="shared" si="172"/>
        <v>0</v>
      </c>
      <c r="Y411">
        <f t="shared" si="173"/>
        <v>0</v>
      </c>
      <c r="Z411">
        <f t="shared" si="174"/>
        <v>0</v>
      </c>
      <c r="AA411">
        <f t="shared" si="175"/>
        <v>0</v>
      </c>
      <c r="AB411">
        <f t="shared" si="176"/>
        <v>0</v>
      </c>
      <c r="AC411">
        <f t="shared" si="177"/>
        <v>0</v>
      </c>
      <c r="AD411">
        <f t="shared" si="178"/>
        <v>0</v>
      </c>
      <c r="AE411">
        <f t="shared" si="179"/>
        <v>0</v>
      </c>
      <c r="AF411">
        <f t="shared" si="180"/>
        <v>0</v>
      </c>
      <c r="AG411">
        <f t="shared" si="181"/>
        <v>0</v>
      </c>
      <c r="AH411">
        <f t="shared" si="182"/>
        <v>0</v>
      </c>
      <c r="AI411">
        <f t="shared" si="183"/>
        <v>0</v>
      </c>
      <c r="AJ411">
        <f t="shared" si="184"/>
        <v>0</v>
      </c>
      <c r="AK411">
        <f t="shared" si="185"/>
        <v>0</v>
      </c>
      <c r="AL411">
        <f t="shared" si="186"/>
        <v>1</v>
      </c>
      <c r="AM411">
        <f t="shared" si="187"/>
        <v>0</v>
      </c>
      <c r="AN411">
        <f t="shared" si="188"/>
        <v>0</v>
      </c>
      <c r="AO411">
        <f t="shared" si="189"/>
        <v>0</v>
      </c>
      <c r="AP411">
        <f t="shared" si="170"/>
        <v>0</v>
      </c>
      <c r="AQ411">
        <f t="shared" si="190"/>
        <v>0</v>
      </c>
      <c r="AR411">
        <f t="shared" si="191"/>
        <v>0</v>
      </c>
      <c r="AS411">
        <f t="shared" si="192"/>
        <v>0</v>
      </c>
      <c r="AT411">
        <f t="shared" si="193"/>
        <v>0</v>
      </c>
      <c r="AU411">
        <f t="shared" si="171"/>
        <v>0</v>
      </c>
      <c r="AV411">
        <f t="shared" si="194"/>
        <v>0</v>
      </c>
      <c r="AW411">
        <f t="shared" si="195"/>
        <v>0</v>
      </c>
      <c r="AX411">
        <f t="shared" si="196"/>
        <v>0</v>
      </c>
    </row>
    <row r="412" spans="1:50" ht="78.75" hidden="1" x14ac:dyDescent="0.25">
      <c r="A412" s="115">
        <v>411</v>
      </c>
      <c r="B412" s="24" t="s">
        <v>1556</v>
      </c>
      <c r="C412" s="24" t="s">
        <v>23</v>
      </c>
      <c r="D412" s="24" t="s">
        <v>1576</v>
      </c>
      <c r="E412" s="37">
        <v>720000</v>
      </c>
      <c r="F412" s="37">
        <v>5</v>
      </c>
      <c r="G412" s="37">
        <v>0</v>
      </c>
      <c r="H412" s="37">
        <v>5</v>
      </c>
      <c r="I412" s="37">
        <v>1</v>
      </c>
      <c r="J412" s="37">
        <v>0</v>
      </c>
      <c r="K412" s="87">
        <v>5</v>
      </c>
      <c r="L412" s="37">
        <v>0</v>
      </c>
      <c r="M412" s="37">
        <v>1</v>
      </c>
      <c r="N412" s="37">
        <v>7</v>
      </c>
      <c r="O412" s="37">
        <v>0</v>
      </c>
      <c r="P412" s="37">
        <v>0</v>
      </c>
      <c r="Q412" s="37">
        <v>0</v>
      </c>
      <c r="R412" s="37">
        <v>2</v>
      </c>
      <c r="S412" s="37">
        <v>3</v>
      </c>
      <c r="T412" s="37">
        <v>0</v>
      </c>
      <c r="U412" s="37">
        <v>0</v>
      </c>
      <c r="V412" s="37">
        <v>504000</v>
      </c>
      <c r="W412" s="86">
        <f t="shared" si="169"/>
        <v>29</v>
      </c>
      <c r="X412">
        <f t="shared" si="172"/>
        <v>0</v>
      </c>
      <c r="Y412">
        <f t="shared" si="173"/>
        <v>0</v>
      </c>
      <c r="Z412">
        <f t="shared" si="174"/>
        <v>0</v>
      </c>
      <c r="AA412">
        <f t="shared" si="175"/>
        <v>0</v>
      </c>
      <c r="AB412">
        <f t="shared" si="176"/>
        <v>0</v>
      </c>
      <c r="AC412">
        <f t="shared" si="177"/>
        <v>0</v>
      </c>
      <c r="AD412">
        <f t="shared" si="178"/>
        <v>0</v>
      </c>
      <c r="AE412">
        <f t="shared" si="179"/>
        <v>0</v>
      </c>
      <c r="AF412">
        <f t="shared" si="180"/>
        <v>0</v>
      </c>
      <c r="AG412">
        <f t="shared" si="181"/>
        <v>0</v>
      </c>
      <c r="AH412">
        <f t="shared" si="182"/>
        <v>0</v>
      </c>
      <c r="AI412">
        <f t="shared" si="183"/>
        <v>0</v>
      </c>
      <c r="AJ412">
        <f t="shared" si="184"/>
        <v>0</v>
      </c>
      <c r="AK412">
        <f t="shared" si="185"/>
        <v>0</v>
      </c>
      <c r="AL412">
        <f t="shared" si="186"/>
        <v>1</v>
      </c>
      <c r="AM412">
        <f t="shared" si="187"/>
        <v>0</v>
      </c>
      <c r="AN412">
        <f t="shared" si="188"/>
        <v>0</v>
      </c>
      <c r="AO412">
        <f t="shared" si="189"/>
        <v>0</v>
      </c>
      <c r="AP412">
        <f t="shared" si="170"/>
        <v>0</v>
      </c>
      <c r="AQ412">
        <f t="shared" si="190"/>
        <v>0</v>
      </c>
      <c r="AR412">
        <f t="shared" si="191"/>
        <v>0</v>
      </c>
      <c r="AS412">
        <f t="shared" si="192"/>
        <v>0</v>
      </c>
      <c r="AT412">
        <f t="shared" si="193"/>
        <v>0</v>
      </c>
      <c r="AU412">
        <f t="shared" si="171"/>
        <v>0</v>
      </c>
      <c r="AV412">
        <f t="shared" si="194"/>
        <v>0</v>
      </c>
      <c r="AW412">
        <f t="shared" si="195"/>
        <v>0</v>
      </c>
      <c r="AX412">
        <f t="shared" si="196"/>
        <v>0</v>
      </c>
    </row>
    <row r="413" spans="1:50" ht="78.75" hidden="1" x14ac:dyDescent="0.25">
      <c r="A413" s="115">
        <v>412</v>
      </c>
      <c r="B413" s="24" t="s">
        <v>1556</v>
      </c>
      <c r="C413" s="24" t="s">
        <v>23</v>
      </c>
      <c r="D413" s="24" t="s">
        <v>1579</v>
      </c>
      <c r="E413" s="37">
        <v>720000</v>
      </c>
      <c r="F413" s="37">
        <v>5</v>
      </c>
      <c r="G413" s="37">
        <v>0</v>
      </c>
      <c r="H413" s="37">
        <v>5</v>
      </c>
      <c r="I413" s="37">
        <v>1</v>
      </c>
      <c r="J413" s="37">
        <v>0</v>
      </c>
      <c r="K413" s="87">
        <v>5</v>
      </c>
      <c r="L413" s="37">
        <v>0</v>
      </c>
      <c r="M413" s="37">
        <v>1</v>
      </c>
      <c r="N413" s="37">
        <v>7</v>
      </c>
      <c r="O413" s="37">
        <v>0</v>
      </c>
      <c r="P413" s="37">
        <v>0</v>
      </c>
      <c r="Q413" s="37">
        <v>0</v>
      </c>
      <c r="R413" s="37">
        <v>2</v>
      </c>
      <c r="S413" s="37">
        <v>3</v>
      </c>
      <c r="T413" s="37">
        <v>0</v>
      </c>
      <c r="U413" s="37">
        <v>0</v>
      </c>
      <c r="V413" s="37">
        <v>504000</v>
      </c>
      <c r="W413" s="86">
        <f t="shared" si="169"/>
        <v>29</v>
      </c>
      <c r="X413">
        <f t="shared" si="172"/>
        <v>0</v>
      </c>
      <c r="Y413">
        <f t="shared" si="173"/>
        <v>0</v>
      </c>
      <c r="Z413">
        <f t="shared" si="174"/>
        <v>0</v>
      </c>
      <c r="AA413">
        <f t="shared" si="175"/>
        <v>0</v>
      </c>
      <c r="AB413">
        <f t="shared" si="176"/>
        <v>0</v>
      </c>
      <c r="AC413">
        <f t="shared" si="177"/>
        <v>0</v>
      </c>
      <c r="AD413">
        <f t="shared" si="178"/>
        <v>0</v>
      </c>
      <c r="AE413">
        <f t="shared" si="179"/>
        <v>0</v>
      </c>
      <c r="AF413">
        <f t="shared" si="180"/>
        <v>0</v>
      </c>
      <c r="AG413">
        <f t="shared" si="181"/>
        <v>0</v>
      </c>
      <c r="AH413">
        <f t="shared" si="182"/>
        <v>0</v>
      </c>
      <c r="AI413">
        <f t="shared" si="183"/>
        <v>0</v>
      </c>
      <c r="AJ413">
        <f t="shared" si="184"/>
        <v>0</v>
      </c>
      <c r="AK413">
        <f t="shared" si="185"/>
        <v>0</v>
      </c>
      <c r="AL413">
        <f t="shared" si="186"/>
        <v>1</v>
      </c>
      <c r="AM413">
        <f t="shared" si="187"/>
        <v>0</v>
      </c>
      <c r="AN413">
        <f t="shared" si="188"/>
        <v>0</v>
      </c>
      <c r="AO413">
        <f t="shared" si="189"/>
        <v>0</v>
      </c>
      <c r="AP413">
        <f t="shared" si="170"/>
        <v>0</v>
      </c>
      <c r="AQ413">
        <f t="shared" si="190"/>
        <v>0</v>
      </c>
      <c r="AR413">
        <f t="shared" si="191"/>
        <v>0</v>
      </c>
      <c r="AS413">
        <f t="shared" si="192"/>
        <v>0</v>
      </c>
      <c r="AT413">
        <f t="shared" si="193"/>
        <v>0</v>
      </c>
      <c r="AU413">
        <f t="shared" si="171"/>
        <v>0</v>
      </c>
      <c r="AV413">
        <f t="shared" si="194"/>
        <v>0</v>
      </c>
      <c r="AW413">
        <f t="shared" si="195"/>
        <v>0</v>
      </c>
      <c r="AX413">
        <f t="shared" si="196"/>
        <v>0</v>
      </c>
    </row>
    <row r="414" spans="1:50" ht="47.25" hidden="1" x14ac:dyDescent="0.25">
      <c r="A414" s="115">
        <v>413</v>
      </c>
      <c r="B414" s="24" t="s">
        <v>1544</v>
      </c>
      <c r="C414" s="24" t="s">
        <v>982</v>
      </c>
      <c r="D414" s="24" t="s">
        <v>1549</v>
      </c>
      <c r="E414" s="37">
        <v>440326</v>
      </c>
      <c r="F414" s="37">
        <v>5</v>
      </c>
      <c r="G414" s="37">
        <v>3</v>
      </c>
      <c r="H414" s="37">
        <v>3</v>
      </c>
      <c r="I414" s="37">
        <v>1</v>
      </c>
      <c r="J414" s="37">
        <v>0</v>
      </c>
      <c r="K414" s="87">
        <v>4</v>
      </c>
      <c r="L414" s="37">
        <v>0</v>
      </c>
      <c r="M414" s="37">
        <v>1</v>
      </c>
      <c r="N414" s="37">
        <v>4</v>
      </c>
      <c r="O414" s="37">
        <v>0</v>
      </c>
      <c r="P414" s="37">
        <v>0</v>
      </c>
      <c r="Q414" s="37">
        <v>0</v>
      </c>
      <c r="R414" s="37">
        <v>2</v>
      </c>
      <c r="S414" s="37">
        <v>3</v>
      </c>
      <c r="T414" s="37">
        <v>3</v>
      </c>
      <c r="U414" s="37">
        <v>0</v>
      </c>
      <c r="V414" s="37">
        <v>352260.83</v>
      </c>
      <c r="W414" s="86">
        <f t="shared" si="169"/>
        <v>29</v>
      </c>
      <c r="X414">
        <f t="shared" si="172"/>
        <v>0</v>
      </c>
      <c r="Y414">
        <f t="shared" si="173"/>
        <v>0</v>
      </c>
      <c r="Z414">
        <f t="shared" si="174"/>
        <v>0</v>
      </c>
      <c r="AA414">
        <f t="shared" si="175"/>
        <v>0</v>
      </c>
      <c r="AB414">
        <f t="shared" si="176"/>
        <v>0</v>
      </c>
      <c r="AC414">
        <f t="shared" si="177"/>
        <v>0</v>
      </c>
      <c r="AD414">
        <f t="shared" si="178"/>
        <v>0</v>
      </c>
      <c r="AE414">
        <f t="shared" si="179"/>
        <v>0</v>
      </c>
      <c r="AF414">
        <f t="shared" si="180"/>
        <v>0</v>
      </c>
      <c r="AG414">
        <f t="shared" si="181"/>
        <v>0</v>
      </c>
      <c r="AH414">
        <f t="shared" si="182"/>
        <v>0</v>
      </c>
      <c r="AI414">
        <f t="shared" si="183"/>
        <v>0</v>
      </c>
      <c r="AJ414">
        <f t="shared" si="184"/>
        <v>0</v>
      </c>
      <c r="AK414">
        <f t="shared" si="185"/>
        <v>0</v>
      </c>
      <c r="AL414">
        <f t="shared" si="186"/>
        <v>1</v>
      </c>
      <c r="AM414">
        <f t="shared" si="187"/>
        <v>0</v>
      </c>
      <c r="AN414">
        <f t="shared" si="188"/>
        <v>0</v>
      </c>
      <c r="AO414">
        <f t="shared" si="189"/>
        <v>0</v>
      </c>
      <c r="AP414">
        <f t="shared" si="170"/>
        <v>0</v>
      </c>
      <c r="AQ414">
        <f t="shared" si="190"/>
        <v>0</v>
      </c>
      <c r="AR414">
        <f t="shared" si="191"/>
        <v>0</v>
      </c>
      <c r="AS414">
        <f t="shared" si="192"/>
        <v>0</v>
      </c>
      <c r="AT414">
        <f t="shared" si="193"/>
        <v>0</v>
      </c>
      <c r="AU414">
        <f t="shared" si="171"/>
        <v>0</v>
      </c>
      <c r="AV414">
        <f t="shared" si="194"/>
        <v>0</v>
      </c>
      <c r="AW414">
        <f t="shared" si="195"/>
        <v>0</v>
      </c>
      <c r="AX414">
        <f t="shared" si="196"/>
        <v>0</v>
      </c>
    </row>
    <row r="415" spans="1:50" ht="236.25" hidden="1" x14ac:dyDescent="0.25">
      <c r="A415" s="115">
        <v>414</v>
      </c>
      <c r="B415" s="24" t="s">
        <v>1516</v>
      </c>
      <c r="C415" s="24" t="s">
        <v>1530</v>
      </c>
      <c r="D415" s="24" t="s">
        <v>1531</v>
      </c>
      <c r="E415" s="37">
        <v>982099</v>
      </c>
      <c r="F415" s="37">
        <v>5</v>
      </c>
      <c r="G415" s="37">
        <v>0</v>
      </c>
      <c r="H415" s="37">
        <v>5</v>
      </c>
      <c r="I415" s="37">
        <v>1</v>
      </c>
      <c r="J415" s="37">
        <v>0</v>
      </c>
      <c r="K415" s="87">
        <v>2</v>
      </c>
      <c r="L415" s="37">
        <v>0</v>
      </c>
      <c r="M415" s="37">
        <v>1</v>
      </c>
      <c r="N415" s="37">
        <v>4</v>
      </c>
      <c r="O415" s="37">
        <v>0.1</v>
      </c>
      <c r="P415" s="37">
        <v>3</v>
      </c>
      <c r="Q415" s="37">
        <v>2</v>
      </c>
      <c r="R415" s="37">
        <v>2</v>
      </c>
      <c r="S415" s="37">
        <v>3</v>
      </c>
      <c r="T415" s="37">
        <v>0</v>
      </c>
      <c r="U415" s="37">
        <v>0</v>
      </c>
      <c r="V415" s="37">
        <v>618722</v>
      </c>
      <c r="W415" s="86">
        <f t="shared" si="169"/>
        <v>28.1</v>
      </c>
      <c r="X415">
        <f t="shared" si="172"/>
        <v>0</v>
      </c>
      <c r="Y415">
        <f t="shared" si="173"/>
        <v>0</v>
      </c>
      <c r="Z415">
        <f t="shared" si="174"/>
        <v>0</v>
      </c>
      <c r="AA415">
        <f t="shared" si="175"/>
        <v>0</v>
      </c>
      <c r="AB415">
        <f t="shared" si="176"/>
        <v>0</v>
      </c>
      <c r="AC415">
        <f t="shared" si="177"/>
        <v>0</v>
      </c>
      <c r="AD415">
        <f t="shared" si="178"/>
        <v>0</v>
      </c>
      <c r="AE415">
        <f t="shared" si="179"/>
        <v>0</v>
      </c>
      <c r="AF415">
        <f t="shared" si="180"/>
        <v>0</v>
      </c>
      <c r="AG415">
        <f t="shared" si="181"/>
        <v>0</v>
      </c>
      <c r="AH415">
        <f t="shared" si="182"/>
        <v>0</v>
      </c>
      <c r="AI415">
        <f t="shared" si="183"/>
        <v>0</v>
      </c>
      <c r="AJ415">
        <f t="shared" si="184"/>
        <v>0</v>
      </c>
      <c r="AK415">
        <f t="shared" si="185"/>
        <v>0</v>
      </c>
      <c r="AL415">
        <f t="shared" si="186"/>
        <v>1</v>
      </c>
      <c r="AM415">
        <f t="shared" si="187"/>
        <v>0</v>
      </c>
      <c r="AN415">
        <f t="shared" si="188"/>
        <v>0</v>
      </c>
      <c r="AO415">
        <f t="shared" si="189"/>
        <v>0</v>
      </c>
      <c r="AP415">
        <f t="shared" si="170"/>
        <v>0</v>
      </c>
      <c r="AQ415">
        <f t="shared" si="190"/>
        <v>0</v>
      </c>
      <c r="AR415">
        <f t="shared" si="191"/>
        <v>0</v>
      </c>
      <c r="AS415">
        <f t="shared" si="192"/>
        <v>0</v>
      </c>
      <c r="AT415">
        <f t="shared" si="193"/>
        <v>0</v>
      </c>
      <c r="AU415">
        <f t="shared" si="171"/>
        <v>0</v>
      </c>
      <c r="AV415">
        <f t="shared" si="194"/>
        <v>0</v>
      </c>
      <c r="AW415">
        <f t="shared" si="195"/>
        <v>0</v>
      </c>
      <c r="AX415">
        <f t="shared" si="196"/>
        <v>0</v>
      </c>
    </row>
    <row r="416" spans="1:50" ht="173.25" hidden="1" x14ac:dyDescent="0.25">
      <c r="A416" s="115">
        <v>415</v>
      </c>
      <c r="B416" s="24" t="s">
        <v>459</v>
      </c>
      <c r="C416" s="24" t="s">
        <v>464</v>
      </c>
      <c r="D416" s="24" t="s">
        <v>467</v>
      </c>
      <c r="E416" s="47">
        <v>2009999.24</v>
      </c>
      <c r="F416" s="37">
        <v>0</v>
      </c>
      <c r="G416" s="37">
        <v>0</v>
      </c>
      <c r="H416" s="37">
        <v>1</v>
      </c>
      <c r="I416" s="37">
        <v>5</v>
      </c>
      <c r="J416" s="37">
        <v>0</v>
      </c>
      <c r="K416" s="37">
        <v>4</v>
      </c>
      <c r="L416" s="37">
        <v>0</v>
      </c>
      <c r="M416" s="37">
        <v>3</v>
      </c>
      <c r="N416" s="37">
        <v>7</v>
      </c>
      <c r="O416" s="37">
        <v>0</v>
      </c>
      <c r="P416" s="28">
        <v>0</v>
      </c>
      <c r="Q416" s="37">
        <v>2</v>
      </c>
      <c r="R416" s="37">
        <v>3</v>
      </c>
      <c r="S416" s="37">
        <v>3</v>
      </c>
      <c r="T416" s="37">
        <v>0</v>
      </c>
      <c r="U416" s="37">
        <v>0</v>
      </c>
      <c r="V416" s="47">
        <v>1507499.44</v>
      </c>
      <c r="W416" s="86">
        <f t="shared" si="169"/>
        <v>28</v>
      </c>
      <c r="X416">
        <f t="shared" si="172"/>
        <v>1</v>
      </c>
      <c r="Y416">
        <f t="shared" si="173"/>
        <v>0</v>
      </c>
      <c r="Z416">
        <f t="shared" si="174"/>
        <v>0</v>
      </c>
      <c r="AA416">
        <f t="shared" si="175"/>
        <v>0</v>
      </c>
      <c r="AB416">
        <f t="shared" si="176"/>
        <v>0</v>
      </c>
      <c r="AC416">
        <f t="shared" si="177"/>
        <v>0</v>
      </c>
      <c r="AD416">
        <f t="shared" si="178"/>
        <v>0</v>
      </c>
      <c r="AE416">
        <f t="shared" si="179"/>
        <v>0</v>
      </c>
      <c r="AF416">
        <f t="shared" si="180"/>
        <v>0</v>
      </c>
      <c r="AG416">
        <f t="shared" si="181"/>
        <v>0</v>
      </c>
      <c r="AH416">
        <f t="shared" si="182"/>
        <v>0</v>
      </c>
      <c r="AI416">
        <f t="shared" si="183"/>
        <v>0</v>
      </c>
      <c r="AJ416">
        <f t="shared" si="184"/>
        <v>0</v>
      </c>
      <c r="AK416">
        <f t="shared" si="185"/>
        <v>0</v>
      </c>
      <c r="AL416">
        <f t="shared" si="186"/>
        <v>0</v>
      </c>
      <c r="AM416">
        <f t="shared" si="187"/>
        <v>0</v>
      </c>
      <c r="AN416">
        <f t="shared" si="188"/>
        <v>0</v>
      </c>
      <c r="AO416">
        <f t="shared" si="189"/>
        <v>0</v>
      </c>
      <c r="AP416">
        <f t="shared" si="170"/>
        <v>0</v>
      </c>
      <c r="AQ416">
        <f t="shared" si="190"/>
        <v>0</v>
      </c>
      <c r="AR416">
        <f t="shared" si="191"/>
        <v>0</v>
      </c>
      <c r="AS416">
        <f t="shared" si="192"/>
        <v>0</v>
      </c>
      <c r="AT416">
        <f t="shared" si="193"/>
        <v>0</v>
      </c>
      <c r="AU416">
        <f t="shared" si="171"/>
        <v>0</v>
      </c>
      <c r="AV416">
        <f t="shared" si="194"/>
        <v>0</v>
      </c>
      <c r="AW416">
        <f t="shared" si="195"/>
        <v>0</v>
      </c>
      <c r="AX416">
        <f t="shared" si="196"/>
        <v>0</v>
      </c>
    </row>
    <row r="417" spans="1:50" ht="78.75" hidden="1" x14ac:dyDescent="0.25">
      <c r="A417" s="115">
        <v>416</v>
      </c>
      <c r="B417" s="48" t="s">
        <v>292</v>
      </c>
      <c r="C417" s="48" t="s">
        <v>897</v>
      </c>
      <c r="D417" s="48" t="s">
        <v>898</v>
      </c>
      <c r="E417" s="47">
        <v>706283</v>
      </c>
      <c r="F417" s="37">
        <v>0</v>
      </c>
      <c r="G417" s="85">
        <v>3</v>
      </c>
      <c r="H417" s="85">
        <v>3</v>
      </c>
      <c r="I417" s="85">
        <v>1</v>
      </c>
      <c r="J417" s="85">
        <v>0</v>
      </c>
      <c r="K417" s="85">
        <v>5</v>
      </c>
      <c r="L417" s="85">
        <v>0</v>
      </c>
      <c r="M417" s="85">
        <v>1</v>
      </c>
      <c r="N417" s="85">
        <v>1</v>
      </c>
      <c r="O417" s="37">
        <v>3</v>
      </c>
      <c r="P417" s="37">
        <v>3</v>
      </c>
      <c r="Q417" s="85">
        <v>0</v>
      </c>
      <c r="R417" s="85">
        <v>2</v>
      </c>
      <c r="S417" s="85">
        <v>3</v>
      </c>
      <c r="T417" s="85">
        <v>3</v>
      </c>
      <c r="U417" s="85">
        <v>0</v>
      </c>
      <c r="V417" s="47">
        <v>525708</v>
      </c>
      <c r="W417" s="86">
        <f t="shared" si="169"/>
        <v>28</v>
      </c>
      <c r="X417">
        <f t="shared" si="172"/>
        <v>0</v>
      </c>
      <c r="Y417">
        <f t="shared" si="173"/>
        <v>0</v>
      </c>
      <c r="Z417">
        <f t="shared" si="174"/>
        <v>0</v>
      </c>
      <c r="AA417">
        <f t="shared" si="175"/>
        <v>0</v>
      </c>
      <c r="AB417">
        <f t="shared" si="176"/>
        <v>0</v>
      </c>
      <c r="AC417">
        <f t="shared" si="177"/>
        <v>0</v>
      </c>
      <c r="AD417">
        <f t="shared" si="178"/>
        <v>0</v>
      </c>
      <c r="AE417">
        <f t="shared" si="179"/>
        <v>0</v>
      </c>
      <c r="AF417">
        <f t="shared" si="180"/>
        <v>0</v>
      </c>
      <c r="AG417">
        <f t="shared" si="181"/>
        <v>0</v>
      </c>
      <c r="AH417">
        <f t="shared" si="182"/>
        <v>0</v>
      </c>
      <c r="AI417">
        <f t="shared" si="183"/>
        <v>0</v>
      </c>
      <c r="AJ417">
        <f t="shared" si="184"/>
        <v>0</v>
      </c>
      <c r="AK417">
        <f t="shared" si="185"/>
        <v>0</v>
      </c>
      <c r="AL417">
        <f t="shared" si="186"/>
        <v>0</v>
      </c>
      <c r="AM417">
        <f t="shared" si="187"/>
        <v>0</v>
      </c>
      <c r="AN417">
        <f t="shared" si="188"/>
        <v>0</v>
      </c>
      <c r="AO417">
        <f t="shared" si="189"/>
        <v>0</v>
      </c>
      <c r="AP417">
        <f t="shared" si="170"/>
        <v>0</v>
      </c>
      <c r="AQ417">
        <f t="shared" si="190"/>
        <v>0</v>
      </c>
      <c r="AR417">
        <f t="shared" si="191"/>
        <v>0</v>
      </c>
      <c r="AS417">
        <f t="shared" si="192"/>
        <v>0</v>
      </c>
      <c r="AT417">
        <f t="shared" si="193"/>
        <v>0</v>
      </c>
      <c r="AU417">
        <f t="shared" si="171"/>
        <v>0</v>
      </c>
      <c r="AV417">
        <f t="shared" si="194"/>
        <v>0</v>
      </c>
      <c r="AW417">
        <f t="shared" si="195"/>
        <v>1</v>
      </c>
      <c r="AX417">
        <f t="shared" si="196"/>
        <v>0</v>
      </c>
    </row>
    <row r="418" spans="1:50" ht="78.75" hidden="1" x14ac:dyDescent="0.25">
      <c r="A418" s="115">
        <v>417</v>
      </c>
      <c r="B418" s="48" t="s">
        <v>292</v>
      </c>
      <c r="C418" s="48" t="s">
        <v>901</v>
      </c>
      <c r="D418" s="48" t="s">
        <v>902</v>
      </c>
      <c r="E418" s="47">
        <v>683126</v>
      </c>
      <c r="F418" s="37">
        <v>0</v>
      </c>
      <c r="G418" s="85">
        <v>3</v>
      </c>
      <c r="H418" s="85">
        <v>3</v>
      </c>
      <c r="I418" s="85">
        <v>1</v>
      </c>
      <c r="J418" s="85">
        <v>0</v>
      </c>
      <c r="K418" s="85">
        <v>5</v>
      </c>
      <c r="L418" s="85">
        <v>0</v>
      </c>
      <c r="M418" s="85">
        <v>1</v>
      </c>
      <c r="N418" s="85">
        <v>2</v>
      </c>
      <c r="O418" s="37">
        <v>2</v>
      </c>
      <c r="P418" s="37">
        <v>3</v>
      </c>
      <c r="Q418" s="85">
        <v>0</v>
      </c>
      <c r="R418" s="85">
        <v>2</v>
      </c>
      <c r="S418" s="85">
        <v>3</v>
      </c>
      <c r="T418" s="85">
        <v>3</v>
      </c>
      <c r="U418" s="85">
        <v>0</v>
      </c>
      <c r="V418" s="47">
        <v>512351</v>
      </c>
      <c r="W418" s="86">
        <f t="shared" si="169"/>
        <v>28</v>
      </c>
      <c r="X418">
        <f t="shared" si="172"/>
        <v>0</v>
      </c>
      <c r="Y418">
        <f t="shared" si="173"/>
        <v>0</v>
      </c>
      <c r="Z418">
        <f t="shared" si="174"/>
        <v>0</v>
      </c>
      <c r="AA418">
        <f t="shared" si="175"/>
        <v>0</v>
      </c>
      <c r="AB418">
        <f t="shared" si="176"/>
        <v>0</v>
      </c>
      <c r="AC418">
        <f t="shared" si="177"/>
        <v>0</v>
      </c>
      <c r="AD418">
        <f t="shared" si="178"/>
        <v>0</v>
      </c>
      <c r="AE418">
        <f t="shared" si="179"/>
        <v>0</v>
      </c>
      <c r="AF418">
        <f t="shared" si="180"/>
        <v>0</v>
      </c>
      <c r="AG418">
        <f t="shared" si="181"/>
        <v>0</v>
      </c>
      <c r="AH418">
        <f t="shared" si="182"/>
        <v>0</v>
      </c>
      <c r="AI418">
        <f t="shared" si="183"/>
        <v>0</v>
      </c>
      <c r="AJ418">
        <f t="shared" si="184"/>
        <v>0</v>
      </c>
      <c r="AK418">
        <f t="shared" si="185"/>
        <v>0</v>
      </c>
      <c r="AL418">
        <f t="shared" si="186"/>
        <v>0</v>
      </c>
      <c r="AM418">
        <f t="shared" si="187"/>
        <v>0</v>
      </c>
      <c r="AN418">
        <f t="shared" si="188"/>
        <v>0</v>
      </c>
      <c r="AO418">
        <f t="shared" si="189"/>
        <v>0</v>
      </c>
      <c r="AP418">
        <f t="shared" si="170"/>
        <v>0</v>
      </c>
      <c r="AQ418">
        <f t="shared" si="190"/>
        <v>0</v>
      </c>
      <c r="AR418">
        <f t="shared" si="191"/>
        <v>0</v>
      </c>
      <c r="AS418">
        <f t="shared" si="192"/>
        <v>0</v>
      </c>
      <c r="AT418">
        <f t="shared" si="193"/>
        <v>0</v>
      </c>
      <c r="AU418">
        <f t="shared" si="171"/>
        <v>0</v>
      </c>
      <c r="AV418">
        <f t="shared" si="194"/>
        <v>0</v>
      </c>
      <c r="AW418">
        <f t="shared" si="195"/>
        <v>1</v>
      </c>
      <c r="AX418">
        <f t="shared" si="196"/>
        <v>0</v>
      </c>
    </row>
    <row r="419" spans="1:50" ht="78.75" hidden="1" x14ac:dyDescent="0.25">
      <c r="A419" s="115">
        <v>418</v>
      </c>
      <c r="B419" s="24" t="s">
        <v>323</v>
      </c>
      <c r="C419" s="24" t="s">
        <v>329</v>
      </c>
      <c r="D419" s="24" t="s">
        <v>330</v>
      </c>
      <c r="E419" s="47">
        <v>404000</v>
      </c>
      <c r="F419" s="37">
        <v>2</v>
      </c>
      <c r="G419" s="37">
        <v>4</v>
      </c>
      <c r="H419" s="37">
        <v>5</v>
      </c>
      <c r="I419" s="37">
        <v>2</v>
      </c>
      <c r="J419" s="37">
        <v>0</v>
      </c>
      <c r="K419" s="37">
        <v>1</v>
      </c>
      <c r="L419" s="37">
        <v>0</v>
      </c>
      <c r="M419" s="37">
        <v>1</v>
      </c>
      <c r="N419" s="37">
        <v>3</v>
      </c>
      <c r="O419" s="37">
        <v>0</v>
      </c>
      <c r="P419" s="37">
        <v>0</v>
      </c>
      <c r="Q419" s="37">
        <v>2</v>
      </c>
      <c r="R419" s="37">
        <v>2</v>
      </c>
      <c r="S419" s="37">
        <v>3</v>
      </c>
      <c r="T419" s="37">
        <v>3</v>
      </c>
      <c r="U419" s="37">
        <v>0</v>
      </c>
      <c r="V419" s="47">
        <v>320000</v>
      </c>
      <c r="W419" s="86">
        <f t="shared" si="169"/>
        <v>28</v>
      </c>
      <c r="X419">
        <f t="shared" si="172"/>
        <v>0</v>
      </c>
      <c r="Y419">
        <f t="shared" si="173"/>
        <v>0</v>
      </c>
      <c r="Z419">
        <f t="shared" si="174"/>
        <v>0</v>
      </c>
      <c r="AA419">
        <f t="shared" si="175"/>
        <v>1</v>
      </c>
      <c r="AB419">
        <f t="shared" si="176"/>
        <v>0</v>
      </c>
      <c r="AC419">
        <f t="shared" si="177"/>
        <v>0</v>
      </c>
      <c r="AD419">
        <f t="shared" si="178"/>
        <v>0</v>
      </c>
      <c r="AE419">
        <f t="shared" si="179"/>
        <v>0</v>
      </c>
      <c r="AF419">
        <f t="shared" si="180"/>
        <v>0</v>
      </c>
      <c r="AG419">
        <f t="shared" si="181"/>
        <v>0</v>
      </c>
      <c r="AH419">
        <f t="shared" si="182"/>
        <v>0</v>
      </c>
      <c r="AI419">
        <f t="shared" si="183"/>
        <v>0</v>
      </c>
      <c r="AJ419">
        <f t="shared" si="184"/>
        <v>0</v>
      </c>
      <c r="AK419">
        <f t="shared" si="185"/>
        <v>0</v>
      </c>
      <c r="AL419">
        <f t="shared" si="186"/>
        <v>0</v>
      </c>
      <c r="AM419">
        <f t="shared" si="187"/>
        <v>0</v>
      </c>
      <c r="AN419">
        <f t="shared" si="188"/>
        <v>0</v>
      </c>
      <c r="AO419">
        <f t="shared" si="189"/>
        <v>0</v>
      </c>
      <c r="AP419">
        <f t="shared" si="170"/>
        <v>0</v>
      </c>
      <c r="AQ419">
        <f t="shared" si="190"/>
        <v>0</v>
      </c>
      <c r="AR419">
        <f t="shared" si="191"/>
        <v>0</v>
      </c>
      <c r="AS419">
        <f t="shared" si="192"/>
        <v>0</v>
      </c>
      <c r="AT419">
        <f t="shared" si="193"/>
        <v>0</v>
      </c>
      <c r="AU419">
        <f t="shared" si="171"/>
        <v>0</v>
      </c>
      <c r="AV419">
        <f t="shared" si="194"/>
        <v>0</v>
      </c>
      <c r="AW419">
        <f t="shared" si="195"/>
        <v>0</v>
      </c>
      <c r="AX419">
        <f t="shared" si="196"/>
        <v>0</v>
      </c>
    </row>
    <row r="420" spans="1:50" ht="63" hidden="1" x14ac:dyDescent="0.25">
      <c r="A420" s="115">
        <v>419</v>
      </c>
      <c r="B420" s="24" t="s">
        <v>1143</v>
      </c>
      <c r="C420" s="24" t="s">
        <v>711</v>
      </c>
      <c r="D420" s="24" t="s">
        <v>1146</v>
      </c>
      <c r="E420" s="24">
        <v>499000</v>
      </c>
      <c r="F420" s="24">
        <v>0</v>
      </c>
      <c r="G420" s="24">
        <v>0</v>
      </c>
      <c r="H420" s="24">
        <v>5</v>
      </c>
      <c r="I420" s="24">
        <v>2</v>
      </c>
      <c r="J420" s="24">
        <v>0</v>
      </c>
      <c r="K420" s="24">
        <v>4</v>
      </c>
      <c r="L420" s="24">
        <v>0</v>
      </c>
      <c r="M420" s="24">
        <v>2</v>
      </c>
      <c r="N420" s="24">
        <v>5</v>
      </c>
      <c r="O420" s="24">
        <v>0</v>
      </c>
      <c r="P420" s="24">
        <v>5</v>
      </c>
      <c r="Q420" s="24">
        <v>0</v>
      </c>
      <c r="R420" s="24">
        <v>2</v>
      </c>
      <c r="S420" s="24">
        <v>3</v>
      </c>
      <c r="T420" s="24">
        <v>0</v>
      </c>
      <c r="U420" s="24">
        <v>0</v>
      </c>
      <c r="V420" s="24">
        <v>324000</v>
      </c>
      <c r="W420" s="86">
        <f t="shared" si="169"/>
        <v>28</v>
      </c>
      <c r="X420">
        <f t="shared" si="172"/>
        <v>0</v>
      </c>
      <c r="Y420">
        <f t="shared" si="173"/>
        <v>0</v>
      </c>
      <c r="Z420">
        <f t="shared" si="174"/>
        <v>0</v>
      </c>
      <c r="AA420">
        <f t="shared" si="175"/>
        <v>0</v>
      </c>
      <c r="AB420">
        <f t="shared" si="176"/>
        <v>0</v>
      </c>
      <c r="AC420">
        <f t="shared" si="177"/>
        <v>0</v>
      </c>
      <c r="AD420">
        <f t="shared" si="178"/>
        <v>0</v>
      </c>
      <c r="AE420">
        <f t="shared" si="179"/>
        <v>0</v>
      </c>
      <c r="AF420">
        <f t="shared" si="180"/>
        <v>0</v>
      </c>
      <c r="AG420">
        <f t="shared" si="181"/>
        <v>0</v>
      </c>
      <c r="AH420">
        <f t="shared" si="182"/>
        <v>0</v>
      </c>
      <c r="AI420">
        <f t="shared" si="183"/>
        <v>0</v>
      </c>
      <c r="AJ420">
        <f t="shared" si="184"/>
        <v>1</v>
      </c>
      <c r="AK420">
        <f t="shared" si="185"/>
        <v>0</v>
      </c>
      <c r="AL420">
        <f t="shared" si="186"/>
        <v>0</v>
      </c>
      <c r="AM420">
        <f t="shared" si="187"/>
        <v>0</v>
      </c>
      <c r="AN420">
        <f t="shared" si="188"/>
        <v>0</v>
      </c>
      <c r="AO420">
        <f t="shared" si="189"/>
        <v>0</v>
      </c>
      <c r="AP420">
        <f t="shared" si="170"/>
        <v>0</v>
      </c>
      <c r="AQ420">
        <f t="shared" si="190"/>
        <v>0</v>
      </c>
      <c r="AR420">
        <f t="shared" si="191"/>
        <v>0</v>
      </c>
      <c r="AS420">
        <f t="shared" si="192"/>
        <v>0</v>
      </c>
      <c r="AT420">
        <f t="shared" si="193"/>
        <v>0</v>
      </c>
      <c r="AU420">
        <f t="shared" si="171"/>
        <v>0</v>
      </c>
      <c r="AV420">
        <f t="shared" si="194"/>
        <v>0</v>
      </c>
      <c r="AW420">
        <f t="shared" si="195"/>
        <v>0</v>
      </c>
      <c r="AX420">
        <f t="shared" si="196"/>
        <v>0</v>
      </c>
    </row>
    <row r="421" spans="1:50" ht="63" hidden="1" x14ac:dyDescent="0.25">
      <c r="A421" s="115">
        <v>420</v>
      </c>
      <c r="B421" s="24" t="s">
        <v>1648</v>
      </c>
      <c r="C421" s="24" t="s">
        <v>1651</v>
      </c>
      <c r="D421" s="24" t="s">
        <v>1652</v>
      </c>
      <c r="E421" s="24">
        <v>142450</v>
      </c>
      <c r="F421" s="24">
        <v>0</v>
      </c>
      <c r="G421" s="24">
        <v>11</v>
      </c>
      <c r="H421" s="24">
        <v>1</v>
      </c>
      <c r="I421" s="24">
        <v>1</v>
      </c>
      <c r="J421" s="24">
        <v>0</v>
      </c>
      <c r="K421" s="24">
        <v>2</v>
      </c>
      <c r="L421" s="24">
        <v>0</v>
      </c>
      <c r="M421" s="24">
        <v>1</v>
      </c>
      <c r="N421" s="24">
        <v>4</v>
      </c>
      <c r="O421" s="24">
        <v>0</v>
      </c>
      <c r="P421" s="24">
        <v>0</v>
      </c>
      <c r="Q421" s="24">
        <v>0</v>
      </c>
      <c r="R421" s="24">
        <v>2</v>
      </c>
      <c r="S421" s="24">
        <v>3</v>
      </c>
      <c r="T421" s="24">
        <v>3</v>
      </c>
      <c r="U421" s="24">
        <v>0</v>
      </c>
      <c r="V421" s="24"/>
      <c r="W421" s="86">
        <f t="shared" si="169"/>
        <v>28</v>
      </c>
      <c r="X421">
        <f t="shared" si="172"/>
        <v>0</v>
      </c>
      <c r="Y421">
        <f t="shared" si="173"/>
        <v>0</v>
      </c>
      <c r="Z421">
        <f t="shared" si="174"/>
        <v>0</v>
      </c>
      <c r="AA421">
        <f t="shared" si="175"/>
        <v>0</v>
      </c>
      <c r="AB421">
        <f t="shared" si="176"/>
        <v>0</v>
      </c>
      <c r="AC421">
        <f t="shared" si="177"/>
        <v>0</v>
      </c>
      <c r="AD421">
        <f t="shared" si="178"/>
        <v>0</v>
      </c>
      <c r="AE421">
        <f t="shared" si="179"/>
        <v>0</v>
      </c>
      <c r="AF421">
        <f t="shared" si="180"/>
        <v>0</v>
      </c>
      <c r="AG421">
        <f t="shared" si="181"/>
        <v>0</v>
      </c>
      <c r="AH421">
        <f t="shared" si="182"/>
        <v>0</v>
      </c>
      <c r="AI421">
        <f t="shared" si="183"/>
        <v>0</v>
      </c>
      <c r="AJ421">
        <f t="shared" si="184"/>
        <v>0</v>
      </c>
      <c r="AK421">
        <f t="shared" si="185"/>
        <v>0</v>
      </c>
      <c r="AL421">
        <f t="shared" si="186"/>
        <v>0</v>
      </c>
      <c r="AM421">
        <f t="shared" si="187"/>
        <v>0</v>
      </c>
      <c r="AN421">
        <f t="shared" si="188"/>
        <v>0</v>
      </c>
      <c r="AO421">
        <f t="shared" si="189"/>
        <v>0</v>
      </c>
      <c r="AP421">
        <f t="shared" si="170"/>
        <v>0</v>
      </c>
      <c r="AQ421">
        <f t="shared" si="190"/>
        <v>0</v>
      </c>
      <c r="AR421">
        <f t="shared" si="191"/>
        <v>0</v>
      </c>
      <c r="AS421">
        <f t="shared" si="192"/>
        <v>0</v>
      </c>
      <c r="AT421">
        <f t="shared" si="193"/>
        <v>1</v>
      </c>
      <c r="AU421">
        <f t="shared" si="171"/>
        <v>0</v>
      </c>
      <c r="AV421">
        <f t="shared" si="194"/>
        <v>0</v>
      </c>
      <c r="AW421">
        <f t="shared" si="195"/>
        <v>0</v>
      </c>
      <c r="AX421">
        <f t="shared" si="196"/>
        <v>0</v>
      </c>
    </row>
    <row r="422" spans="1:50" ht="63" hidden="1" x14ac:dyDescent="0.25">
      <c r="A422" s="115">
        <v>421</v>
      </c>
      <c r="B422" s="24" t="s">
        <v>1016</v>
      </c>
      <c r="C422" s="24" t="s">
        <v>982</v>
      </c>
      <c r="D422" s="24" t="s">
        <v>1455</v>
      </c>
      <c r="E422" s="47">
        <v>645166</v>
      </c>
      <c r="F422" s="37">
        <v>4</v>
      </c>
      <c r="G422" s="37">
        <v>3</v>
      </c>
      <c r="H422" s="37">
        <v>3</v>
      </c>
      <c r="I422" s="37">
        <v>1</v>
      </c>
      <c r="J422" s="37">
        <v>0</v>
      </c>
      <c r="K422" s="37">
        <v>3</v>
      </c>
      <c r="L422" s="37">
        <v>0</v>
      </c>
      <c r="M422" s="37">
        <v>1</v>
      </c>
      <c r="N422" s="37">
        <v>5</v>
      </c>
      <c r="O422" s="37">
        <v>0</v>
      </c>
      <c r="P422" s="37">
        <v>0</v>
      </c>
      <c r="Q422" s="37">
        <v>0</v>
      </c>
      <c r="R422" s="37">
        <v>2</v>
      </c>
      <c r="S422" s="37">
        <v>3</v>
      </c>
      <c r="T422" s="37">
        <v>3</v>
      </c>
      <c r="U422" s="37">
        <v>0</v>
      </c>
      <c r="V422" s="47">
        <v>503230</v>
      </c>
      <c r="W422" s="86">
        <f t="shared" si="169"/>
        <v>28</v>
      </c>
      <c r="X422">
        <f t="shared" si="172"/>
        <v>0</v>
      </c>
      <c r="Y422">
        <f t="shared" si="173"/>
        <v>0</v>
      </c>
      <c r="Z422">
        <f t="shared" si="174"/>
        <v>0</v>
      </c>
      <c r="AA422">
        <f t="shared" si="175"/>
        <v>0</v>
      </c>
      <c r="AB422">
        <f t="shared" si="176"/>
        <v>0</v>
      </c>
      <c r="AC422">
        <f t="shared" si="177"/>
        <v>0</v>
      </c>
      <c r="AD422">
        <f t="shared" si="178"/>
        <v>0</v>
      </c>
      <c r="AE422">
        <f t="shared" si="179"/>
        <v>0</v>
      </c>
      <c r="AF422">
        <f t="shared" si="180"/>
        <v>0</v>
      </c>
      <c r="AG422">
        <f t="shared" si="181"/>
        <v>0</v>
      </c>
      <c r="AH422">
        <f t="shared" si="182"/>
        <v>0</v>
      </c>
      <c r="AI422">
        <f t="shared" si="183"/>
        <v>0</v>
      </c>
      <c r="AJ422">
        <f t="shared" si="184"/>
        <v>0</v>
      </c>
      <c r="AK422">
        <f t="shared" si="185"/>
        <v>0</v>
      </c>
      <c r="AL422">
        <f t="shared" si="186"/>
        <v>0</v>
      </c>
      <c r="AM422">
        <f t="shared" si="187"/>
        <v>0</v>
      </c>
      <c r="AN422">
        <f t="shared" si="188"/>
        <v>0</v>
      </c>
      <c r="AO422">
        <f t="shared" si="189"/>
        <v>0</v>
      </c>
      <c r="AP422">
        <f t="shared" si="170"/>
        <v>1</v>
      </c>
      <c r="AQ422">
        <f t="shared" si="190"/>
        <v>0</v>
      </c>
      <c r="AR422">
        <f t="shared" si="191"/>
        <v>0</v>
      </c>
      <c r="AS422">
        <f t="shared" si="192"/>
        <v>0</v>
      </c>
      <c r="AT422">
        <f t="shared" si="193"/>
        <v>0</v>
      </c>
      <c r="AU422">
        <f t="shared" si="171"/>
        <v>0</v>
      </c>
      <c r="AV422">
        <f t="shared" si="194"/>
        <v>0</v>
      </c>
      <c r="AW422">
        <f t="shared" si="195"/>
        <v>0</v>
      </c>
      <c r="AX422">
        <f t="shared" si="196"/>
        <v>0</v>
      </c>
    </row>
    <row r="423" spans="1:50" ht="94.5" hidden="1" x14ac:dyDescent="0.25">
      <c r="A423" s="115">
        <v>422</v>
      </c>
      <c r="B423" s="49" t="s">
        <v>494</v>
      </c>
      <c r="C423" s="49" t="s">
        <v>496</v>
      </c>
      <c r="D423" s="49" t="s">
        <v>497</v>
      </c>
      <c r="E423" s="47">
        <v>101000</v>
      </c>
      <c r="F423" s="37">
        <v>1</v>
      </c>
      <c r="G423" s="37">
        <v>0</v>
      </c>
      <c r="H423" s="37">
        <v>1</v>
      </c>
      <c r="I423" s="37">
        <v>1</v>
      </c>
      <c r="J423" s="37">
        <v>0</v>
      </c>
      <c r="K423" s="37">
        <v>6</v>
      </c>
      <c r="L423" s="37">
        <v>0</v>
      </c>
      <c r="M423" s="37">
        <v>9</v>
      </c>
      <c r="N423" s="37">
        <v>1</v>
      </c>
      <c r="O423" s="37">
        <v>1</v>
      </c>
      <c r="P423" s="37">
        <v>1</v>
      </c>
      <c r="Q423" s="37">
        <v>2</v>
      </c>
      <c r="R423" s="37">
        <v>2</v>
      </c>
      <c r="S423" s="37">
        <v>3</v>
      </c>
      <c r="T423" s="37">
        <v>0</v>
      </c>
      <c r="U423" s="37">
        <v>0</v>
      </c>
      <c r="V423" s="47">
        <v>78000</v>
      </c>
      <c r="W423" s="86">
        <f t="shared" si="169"/>
        <v>28</v>
      </c>
      <c r="X423">
        <f t="shared" si="172"/>
        <v>0</v>
      </c>
      <c r="Y423">
        <f t="shared" si="173"/>
        <v>0</v>
      </c>
      <c r="Z423">
        <f t="shared" si="174"/>
        <v>0</v>
      </c>
      <c r="AA423">
        <f t="shared" si="175"/>
        <v>0</v>
      </c>
      <c r="AB423">
        <f t="shared" si="176"/>
        <v>0</v>
      </c>
      <c r="AC423">
        <f t="shared" si="177"/>
        <v>0</v>
      </c>
      <c r="AD423">
        <f t="shared" si="178"/>
        <v>0</v>
      </c>
      <c r="AE423">
        <f t="shared" si="179"/>
        <v>0</v>
      </c>
      <c r="AF423">
        <f t="shared" si="180"/>
        <v>0</v>
      </c>
      <c r="AG423">
        <f t="shared" si="181"/>
        <v>0</v>
      </c>
      <c r="AH423">
        <f t="shared" si="182"/>
        <v>0</v>
      </c>
      <c r="AI423">
        <f t="shared" si="183"/>
        <v>0</v>
      </c>
      <c r="AJ423">
        <f t="shared" si="184"/>
        <v>0</v>
      </c>
      <c r="AK423">
        <f t="shared" si="185"/>
        <v>0</v>
      </c>
      <c r="AL423">
        <f t="shared" si="186"/>
        <v>0</v>
      </c>
      <c r="AM423">
        <f t="shared" si="187"/>
        <v>0</v>
      </c>
      <c r="AN423">
        <f t="shared" si="188"/>
        <v>0</v>
      </c>
      <c r="AO423">
        <f t="shared" si="189"/>
        <v>0</v>
      </c>
      <c r="AP423">
        <f t="shared" si="170"/>
        <v>0</v>
      </c>
      <c r="AQ423">
        <f t="shared" si="190"/>
        <v>0</v>
      </c>
      <c r="AR423">
        <f t="shared" si="191"/>
        <v>0</v>
      </c>
      <c r="AS423">
        <f t="shared" si="192"/>
        <v>0</v>
      </c>
      <c r="AT423">
        <f t="shared" si="193"/>
        <v>0</v>
      </c>
      <c r="AU423">
        <f t="shared" si="171"/>
        <v>1</v>
      </c>
      <c r="AV423">
        <f t="shared" si="194"/>
        <v>0</v>
      </c>
      <c r="AW423">
        <f t="shared" si="195"/>
        <v>0</v>
      </c>
      <c r="AX423">
        <f t="shared" si="196"/>
        <v>0</v>
      </c>
    </row>
    <row r="424" spans="1:50" ht="63" hidden="1" x14ac:dyDescent="0.25">
      <c r="A424" s="115">
        <v>423</v>
      </c>
      <c r="B424" s="48" t="s">
        <v>1624</v>
      </c>
      <c r="C424" s="48" t="s">
        <v>1636</v>
      </c>
      <c r="D424" s="48" t="s">
        <v>1637</v>
      </c>
      <c r="E424" s="47">
        <v>500000</v>
      </c>
      <c r="F424" s="85">
        <v>0</v>
      </c>
      <c r="G424" s="85">
        <v>3</v>
      </c>
      <c r="H424" s="85">
        <v>3</v>
      </c>
      <c r="I424" s="85">
        <v>2</v>
      </c>
      <c r="J424" s="85">
        <v>0</v>
      </c>
      <c r="K424" s="85">
        <v>2</v>
      </c>
      <c r="L424" s="85">
        <v>0</v>
      </c>
      <c r="M424" s="85">
        <v>1</v>
      </c>
      <c r="N424" s="85">
        <v>9</v>
      </c>
      <c r="O424" s="85">
        <v>0</v>
      </c>
      <c r="P424" s="85">
        <v>0</v>
      </c>
      <c r="Q424" s="85">
        <v>0</v>
      </c>
      <c r="R424" s="85">
        <v>2</v>
      </c>
      <c r="S424" s="85">
        <v>3</v>
      </c>
      <c r="T424" s="85">
        <v>3</v>
      </c>
      <c r="U424" s="85">
        <v>0</v>
      </c>
      <c r="V424" s="47"/>
      <c r="W424" s="86">
        <f t="shared" si="169"/>
        <v>28</v>
      </c>
      <c r="X424">
        <f t="shared" si="172"/>
        <v>0</v>
      </c>
      <c r="Y424">
        <f t="shared" si="173"/>
        <v>0</v>
      </c>
      <c r="Z424">
        <f t="shared" si="174"/>
        <v>0</v>
      </c>
      <c r="AA424">
        <f t="shared" si="175"/>
        <v>0</v>
      </c>
      <c r="AB424">
        <f t="shared" si="176"/>
        <v>0</v>
      </c>
      <c r="AC424">
        <f t="shared" si="177"/>
        <v>0</v>
      </c>
      <c r="AD424">
        <f t="shared" si="178"/>
        <v>0</v>
      </c>
      <c r="AE424">
        <f t="shared" si="179"/>
        <v>0</v>
      </c>
      <c r="AF424">
        <f t="shared" si="180"/>
        <v>1</v>
      </c>
      <c r="AG424">
        <f t="shared" si="181"/>
        <v>0</v>
      </c>
      <c r="AH424">
        <f t="shared" si="182"/>
        <v>0</v>
      </c>
      <c r="AI424">
        <f t="shared" si="183"/>
        <v>0</v>
      </c>
      <c r="AJ424">
        <f t="shared" si="184"/>
        <v>0</v>
      </c>
      <c r="AK424">
        <f t="shared" si="185"/>
        <v>0</v>
      </c>
      <c r="AL424">
        <f t="shared" si="186"/>
        <v>0</v>
      </c>
      <c r="AM424">
        <f t="shared" si="187"/>
        <v>0</v>
      </c>
      <c r="AN424">
        <f t="shared" si="188"/>
        <v>0</v>
      </c>
      <c r="AO424">
        <f t="shared" si="189"/>
        <v>0</v>
      </c>
      <c r="AP424">
        <f t="shared" si="170"/>
        <v>0</v>
      </c>
      <c r="AQ424">
        <f t="shared" si="190"/>
        <v>0</v>
      </c>
      <c r="AR424">
        <f t="shared" si="191"/>
        <v>0</v>
      </c>
      <c r="AS424">
        <f t="shared" si="192"/>
        <v>0</v>
      </c>
      <c r="AT424">
        <f t="shared" si="193"/>
        <v>0</v>
      </c>
      <c r="AU424">
        <f t="shared" si="171"/>
        <v>0</v>
      </c>
      <c r="AV424">
        <f t="shared" si="194"/>
        <v>0</v>
      </c>
      <c r="AW424">
        <f t="shared" si="195"/>
        <v>0</v>
      </c>
      <c r="AX424">
        <f t="shared" si="196"/>
        <v>0</v>
      </c>
    </row>
    <row r="425" spans="1:50" ht="94.5" hidden="1" x14ac:dyDescent="0.25">
      <c r="A425" s="115">
        <v>424</v>
      </c>
      <c r="B425" s="24" t="s">
        <v>406</v>
      </c>
      <c r="C425" s="24" t="s">
        <v>407</v>
      </c>
      <c r="D425" s="24" t="s">
        <v>408</v>
      </c>
      <c r="E425" s="9">
        <v>890204.59</v>
      </c>
      <c r="F425" s="24">
        <v>2</v>
      </c>
      <c r="G425" s="24">
        <v>3</v>
      </c>
      <c r="H425" s="24">
        <v>3</v>
      </c>
      <c r="I425" s="24">
        <v>4</v>
      </c>
      <c r="J425" s="24">
        <v>0</v>
      </c>
      <c r="K425" s="24">
        <v>1</v>
      </c>
      <c r="L425" s="24">
        <v>0</v>
      </c>
      <c r="M425" s="24">
        <v>5</v>
      </c>
      <c r="N425" s="24">
        <v>1</v>
      </c>
      <c r="O425" s="24">
        <v>1</v>
      </c>
      <c r="P425" s="24">
        <v>0</v>
      </c>
      <c r="Q425" s="24">
        <v>0</v>
      </c>
      <c r="R425" s="24">
        <v>2</v>
      </c>
      <c r="S425" s="24">
        <v>3</v>
      </c>
      <c r="T425" s="24">
        <v>3</v>
      </c>
      <c r="U425" s="24">
        <v>0</v>
      </c>
      <c r="V425" s="9">
        <v>699311.09</v>
      </c>
      <c r="W425" s="86">
        <f t="shared" si="169"/>
        <v>28</v>
      </c>
      <c r="X425">
        <f t="shared" si="172"/>
        <v>1</v>
      </c>
      <c r="Y425">
        <f t="shared" si="173"/>
        <v>0</v>
      </c>
      <c r="Z425">
        <f t="shared" si="174"/>
        <v>0</v>
      </c>
      <c r="AA425">
        <f t="shared" si="175"/>
        <v>0</v>
      </c>
      <c r="AB425">
        <f t="shared" si="176"/>
        <v>0</v>
      </c>
      <c r="AC425">
        <f t="shared" si="177"/>
        <v>0</v>
      </c>
      <c r="AD425">
        <f t="shared" si="178"/>
        <v>0</v>
      </c>
      <c r="AE425">
        <f t="shared" si="179"/>
        <v>0</v>
      </c>
      <c r="AF425">
        <f t="shared" si="180"/>
        <v>0</v>
      </c>
      <c r="AG425">
        <f t="shared" si="181"/>
        <v>0</v>
      </c>
      <c r="AH425">
        <f t="shared" si="182"/>
        <v>0</v>
      </c>
      <c r="AI425">
        <f t="shared" si="183"/>
        <v>0</v>
      </c>
      <c r="AJ425">
        <f t="shared" si="184"/>
        <v>0</v>
      </c>
      <c r="AK425">
        <f t="shared" si="185"/>
        <v>0</v>
      </c>
      <c r="AL425">
        <f t="shared" si="186"/>
        <v>0</v>
      </c>
      <c r="AM425">
        <f t="shared" si="187"/>
        <v>0</v>
      </c>
      <c r="AN425">
        <f t="shared" si="188"/>
        <v>0</v>
      </c>
      <c r="AO425">
        <f t="shared" si="189"/>
        <v>0</v>
      </c>
      <c r="AP425">
        <f t="shared" si="170"/>
        <v>0</v>
      </c>
      <c r="AQ425">
        <f t="shared" si="190"/>
        <v>0</v>
      </c>
      <c r="AR425">
        <f t="shared" si="191"/>
        <v>0</v>
      </c>
      <c r="AS425">
        <f t="shared" si="192"/>
        <v>0</v>
      </c>
      <c r="AT425">
        <f t="shared" si="193"/>
        <v>0</v>
      </c>
      <c r="AU425">
        <f t="shared" si="171"/>
        <v>0</v>
      </c>
      <c r="AV425">
        <f t="shared" si="194"/>
        <v>0</v>
      </c>
      <c r="AW425">
        <f t="shared" si="195"/>
        <v>0</v>
      </c>
      <c r="AX425">
        <f t="shared" si="196"/>
        <v>0</v>
      </c>
    </row>
    <row r="426" spans="1:50" ht="63" hidden="1" x14ac:dyDescent="0.25">
      <c r="A426" s="115">
        <v>425</v>
      </c>
      <c r="B426" s="24" t="s">
        <v>1176</v>
      </c>
      <c r="C426" s="24" t="s">
        <v>1189</v>
      </c>
      <c r="D426" s="24" t="s">
        <v>1190</v>
      </c>
      <c r="E426" s="37">
        <v>116648</v>
      </c>
      <c r="F426" s="37">
        <v>2</v>
      </c>
      <c r="G426" s="37">
        <v>3</v>
      </c>
      <c r="H426" s="37">
        <v>3</v>
      </c>
      <c r="I426" s="37">
        <v>1</v>
      </c>
      <c r="J426" s="37">
        <v>0</v>
      </c>
      <c r="K426" s="37">
        <v>1</v>
      </c>
      <c r="L426" s="37">
        <v>0</v>
      </c>
      <c r="M426" s="37">
        <v>1</v>
      </c>
      <c r="N426" s="37">
        <v>6</v>
      </c>
      <c r="O426" s="37">
        <v>3</v>
      </c>
      <c r="P426" s="37">
        <v>0</v>
      </c>
      <c r="Q426" s="37">
        <v>0</v>
      </c>
      <c r="R426" s="37">
        <v>2</v>
      </c>
      <c r="S426" s="37">
        <v>3</v>
      </c>
      <c r="T426" s="37">
        <v>3</v>
      </c>
      <c r="U426" s="37">
        <v>0</v>
      </c>
      <c r="V426" s="37">
        <v>88648</v>
      </c>
      <c r="W426" s="86">
        <f t="shared" si="169"/>
        <v>28</v>
      </c>
      <c r="X426">
        <f t="shared" si="172"/>
        <v>0</v>
      </c>
      <c r="Y426">
        <f t="shared" si="173"/>
        <v>0</v>
      </c>
      <c r="Z426">
        <f t="shared" si="174"/>
        <v>0</v>
      </c>
      <c r="AA426">
        <f t="shared" si="175"/>
        <v>0</v>
      </c>
      <c r="AB426">
        <f t="shared" si="176"/>
        <v>0</v>
      </c>
      <c r="AC426">
        <f t="shared" si="177"/>
        <v>0</v>
      </c>
      <c r="AD426">
        <f t="shared" si="178"/>
        <v>0</v>
      </c>
      <c r="AE426">
        <f t="shared" si="179"/>
        <v>0</v>
      </c>
      <c r="AF426">
        <f t="shared" si="180"/>
        <v>0</v>
      </c>
      <c r="AG426">
        <f t="shared" si="181"/>
        <v>0</v>
      </c>
      <c r="AH426">
        <f t="shared" si="182"/>
        <v>0</v>
      </c>
      <c r="AI426">
        <f t="shared" si="183"/>
        <v>0</v>
      </c>
      <c r="AJ426">
        <f t="shared" si="184"/>
        <v>0</v>
      </c>
      <c r="AK426">
        <f t="shared" si="185"/>
        <v>0</v>
      </c>
      <c r="AL426">
        <f t="shared" si="186"/>
        <v>0</v>
      </c>
      <c r="AM426">
        <f t="shared" si="187"/>
        <v>0</v>
      </c>
      <c r="AN426">
        <f t="shared" si="188"/>
        <v>0</v>
      </c>
      <c r="AO426">
        <f t="shared" si="189"/>
        <v>0</v>
      </c>
      <c r="AP426">
        <f t="shared" si="170"/>
        <v>1</v>
      </c>
      <c r="AQ426">
        <f t="shared" si="190"/>
        <v>0</v>
      </c>
      <c r="AR426">
        <f t="shared" si="191"/>
        <v>0</v>
      </c>
      <c r="AS426">
        <f t="shared" si="192"/>
        <v>0</v>
      </c>
      <c r="AT426">
        <f t="shared" si="193"/>
        <v>0</v>
      </c>
      <c r="AU426">
        <f t="shared" si="171"/>
        <v>0</v>
      </c>
      <c r="AV426">
        <f t="shared" si="194"/>
        <v>0</v>
      </c>
      <c r="AW426">
        <f t="shared" si="195"/>
        <v>0</v>
      </c>
      <c r="AX426">
        <f t="shared" si="196"/>
        <v>0</v>
      </c>
    </row>
    <row r="427" spans="1:50" ht="63" hidden="1" x14ac:dyDescent="0.25">
      <c r="A427" s="115">
        <v>426</v>
      </c>
      <c r="B427" s="24" t="s">
        <v>1176</v>
      </c>
      <c r="C427" s="24" t="s">
        <v>1187</v>
      </c>
      <c r="D427" s="24" t="s">
        <v>1193</v>
      </c>
      <c r="E427" s="37">
        <v>306765</v>
      </c>
      <c r="F427" s="37">
        <v>2</v>
      </c>
      <c r="G427" s="37">
        <v>3</v>
      </c>
      <c r="H427" s="37">
        <v>3</v>
      </c>
      <c r="I427" s="37">
        <v>1</v>
      </c>
      <c r="J427" s="37">
        <v>0</v>
      </c>
      <c r="K427" s="37">
        <v>5</v>
      </c>
      <c r="L427" s="37">
        <v>0</v>
      </c>
      <c r="M427" s="37">
        <v>1</v>
      </c>
      <c r="N427" s="37">
        <v>5</v>
      </c>
      <c r="O427" s="37">
        <v>0</v>
      </c>
      <c r="P427" s="37">
        <v>0</v>
      </c>
      <c r="Q427" s="37">
        <v>0</v>
      </c>
      <c r="R427" s="37">
        <v>2</v>
      </c>
      <c r="S427" s="37">
        <v>3</v>
      </c>
      <c r="T427" s="37">
        <v>3</v>
      </c>
      <c r="U427" s="37">
        <v>0</v>
      </c>
      <c r="V427" s="37">
        <v>242265</v>
      </c>
      <c r="W427" s="86">
        <f t="shared" si="169"/>
        <v>28</v>
      </c>
      <c r="X427">
        <f t="shared" si="172"/>
        <v>0</v>
      </c>
      <c r="Y427">
        <f t="shared" si="173"/>
        <v>0</v>
      </c>
      <c r="Z427">
        <f t="shared" si="174"/>
        <v>0</v>
      </c>
      <c r="AA427">
        <f t="shared" si="175"/>
        <v>0</v>
      </c>
      <c r="AB427">
        <f t="shared" si="176"/>
        <v>0</v>
      </c>
      <c r="AC427">
        <f t="shared" si="177"/>
        <v>0</v>
      </c>
      <c r="AD427">
        <f t="shared" si="178"/>
        <v>0</v>
      </c>
      <c r="AE427">
        <f t="shared" si="179"/>
        <v>0</v>
      </c>
      <c r="AF427">
        <f t="shared" si="180"/>
        <v>0</v>
      </c>
      <c r="AG427">
        <f t="shared" si="181"/>
        <v>0</v>
      </c>
      <c r="AH427">
        <f t="shared" si="182"/>
        <v>0</v>
      </c>
      <c r="AI427">
        <f t="shared" si="183"/>
        <v>0</v>
      </c>
      <c r="AJ427">
        <f t="shared" si="184"/>
        <v>0</v>
      </c>
      <c r="AK427">
        <f t="shared" si="185"/>
        <v>0</v>
      </c>
      <c r="AL427">
        <f t="shared" si="186"/>
        <v>0</v>
      </c>
      <c r="AM427">
        <f t="shared" si="187"/>
        <v>0</v>
      </c>
      <c r="AN427">
        <f t="shared" si="188"/>
        <v>0</v>
      </c>
      <c r="AO427">
        <f t="shared" si="189"/>
        <v>0</v>
      </c>
      <c r="AP427">
        <f t="shared" si="170"/>
        <v>1</v>
      </c>
      <c r="AQ427">
        <f t="shared" si="190"/>
        <v>0</v>
      </c>
      <c r="AR427">
        <f t="shared" si="191"/>
        <v>0</v>
      </c>
      <c r="AS427">
        <f t="shared" si="192"/>
        <v>0</v>
      </c>
      <c r="AT427">
        <f t="shared" si="193"/>
        <v>0</v>
      </c>
      <c r="AU427">
        <f t="shared" si="171"/>
        <v>0</v>
      </c>
      <c r="AV427">
        <f t="shared" si="194"/>
        <v>0</v>
      </c>
      <c r="AW427">
        <f t="shared" si="195"/>
        <v>0</v>
      </c>
      <c r="AX427">
        <f t="shared" si="196"/>
        <v>0</v>
      </c>
    </row>
    <row r="428" spans="1:50" ht="63" hidden="1" x14ac:dyDescent="0.25">
      <c r="A428" s="115">
        <v>427</v>
      </c>
      <c r="B428" s="48" t="s">
        <v>1113</v>
      </c>
      <c r="C428" s="48" t="s">
        <v>1114</v>
      </c>
      <c r="D428" s="48" t="s">
        <v>1115</v>
      </c>
      <c r="E428" s="47">
        <v>610000</v>
      </c>
      <c r="F428" s="37">
        <v>3</v>
      </c>
      <c r="G428" s="85">
        <v>0</v>
      </c>
      <c r="H428" s="85">
        <v>3</v>
      </c>
      <c r="I428" s="85">
        <v>1</v>
      </c>
      <c r="J428" s="85">
        <v>0</v>
      </c>
      <c r="K428" s="85">
        <v>1</v>
      </c>
      <c r="L428" s="85">
        <v>0</v>
      </c>
      <c r="M428" s="85">
        <v>1</v>
      </c>
      <c r="N428" s="85">
        <v>9</v>
      </c>
      <c r="O428" s="37">
        <v>5</v>
      </c>
      <c r="P428" s="37">
        <v>0</v>
      </c>
      <c r="Q428" s="85">
        <v>0</v>
      </c>
      <c r="R428" s="85">
        <v>2</v>
      </c>
      <c r="S428" s="85">
        <v>3</v>
      </c>
      <c r="T428" s="85">
        <v>0</v>
      </c>
      <c r="U428" s="85">
        <v>0</v>
      </c>
      <c r="V428" s="47"/>
      <c r="W428" s="86">
        <f t="shared" si="169"/>
        <v>28</v>
      </c>
      <c r="X428">
        <f t="shared" si="172"/>
        <v>0</v>
      </c>
      <c r="Y428">
        <f t="shared" si="173"/>
        <v>0</v>
      </c>
      <c r="Z428">
        <f t="shared" si="174"/>
        <v>0</v>
      </c>
      <c r="AA428">
        <f t="shared" si="175"/>
        <v>0</v>
      </c>
      <c r="AB428">
        <f t="shared" si="176"/>
        <v>0</v>
      </c>
      <c r="AC428">
        <f t="shared" si="177"/>
        <v>0</v>
      </c>
      <c r="AD428">
        <f t="shared" si="178"/>
        <v>0</v>
      </c>
      <c r="AE428">
        <f t="shared" si="179"/>
        <v>0</v>
      </c>
      <c r="AF428">
        <f t="shared" si="180"/>
        <v>0</v>
      </c>
      <c r="AG428">
        <f t="shared" si="181"/>
        <v>0</v>
      </c>
      <c r="AH428">
        <f t="shared" si="182"/>
        <v>0</v>
      </c>
      <c r="AI428">
        <f t="shared" si="183"/>
        <v>0</v>
      </c>
      <c r="AJ428">
        <f t="shared" si="184"/>
        <v>0</v>
      </c>
      <c r="AK428">
        <f t="shared" si="185"/>
        <v>0</v>
      </c>
      <c r="AL428">
        <f t="shared" si="186"/>
        <v>0</v>
      </c>
      <c r="AM428">
        <f t="shared" si="187"/>
        <v>0</v>
      </c>
      <c r="AN428">
        <f t="shared" si="188"/>
        <v>0</v>
      </c>
      <c r="AO428">
        <f t="shared" si="189"/>
        <v>0</v>
      </c>
      <c r="AP428">
        <f t="shared" si="170"/>
        <v>0</v>
      </c>
      <c r="AQ428">
        <f t="shared" si="190"/>
        <v>0</v>
      </c>
      <c r="AR428">
        <f t="shared" si="191"/>
        <v>0</v>
      </c>
      <c r="AS428">
        <f t="shared" si="192"/>
        <v>1</v>
      </c>
      <c r="AT428">
        <f t="shared" si="193"/>
        <v>0</v>
      </c>
      <c r="AU428">
        <f t="shared" si="171"/>
        <v>0</v>
      </c>
      <c r="AV428">
        <f t="shared" si="194"/>
        <v>0</v>
      </c>
      <c r="AW428">
        <f t="shared" si="195"/>
        <v>0</v>
      </c>
      <c r="AX428">
        <f t="shared" si="196"/>
        <v>0</v>
      </c>
    </row>
    <row r="429" spans="1:50" ht="110.25" hidden="1" x14ac:dyDescent="0.25">
      <c r="A429" s="115">
        <v>428</v>
      </c>
      <c r="B429" s="49" t="s">
        <v>1208</v>
      </c>
      <c r="C429" s="49" t="s">
        <v>1209</v>
      </c>
      <c r="D429" s="49" t="s">
        <v>1225</v>
      </c>
      <c r="E429" s="37">
        <v>270000</v>
      </c>
      <c r="F429" s="37">
        <v>0</v>
      </c>
      <c r="G429" s="37">
        <v>0</v>
      </c>
      <c r="H429" s="37">
        <v>3</v>
      </c>
      <c r="I429" s="37">
        <v>1</v>
      </c>
      <c r="J429" s="37">
        <v>0</v>
      </c>
      <c r="K429" s="37">
        <v>3</v>
      </c>
      <c r="L429" s="37">
        <v>0</v>
      </c>
      <c r="M429" s="37">
        <v>1</v>
      </c>
      <c r="N429" s="37">
        <v>6</v>
      </c>
      <c r="O429" s="37">
        <v>6</v>
      </c>
      <c r="P429" s="37">
        <v>3</v>
      </c>
      <c r="Q429" s="37">
        <v>0</v>
      </c>
      <c r="R429" s="37">
        <v>2</v>
      </c>
      <c r="S429" s="37">
        <v>3</v>
      </c>
      <c r="T429" s="37">
        <v>0</v>
      </c>
      <c r="U429" s="37">
        <v>0</v>
      </c>
      <c r="V429" s="37">
        <v>178200</v>
      </c>
      <c r="W429" s="86">
        <f t="shared" si="169"/>
        <v>28</v>
      </c>
      <c r="X429">
        <f t="shared" si="172"/>
        <v>0</v>
      </c>
      <c r="Y429">
        <f t="shared" si="173"/>
        <v>1</v>
      </c>
      <c r="Z429">
        <f t="shared" si="174"/>
        <v>0</v>
      </c>
      <c r="AA429">
        <f t="shared" si="175"/>
        <v>0</v>
      </c>
      <c r="AB429">
        <f t="shared" si="176"/>
        <v>0</v>
      </c>
      <c r="AC429">
        <f t="shared" si="177"/>
        <v>0</v>
      </c>
      <c r="AD429">
        <f t="shared" si="178"/>
        <v>0</v>
      </c>
      <c r="AE429">
        <f t="shared" si="179"/>
        <v>0</v>
      </c>
      <c r="AF429">
        <f t="shared" si="180"/>
        <v>0</v>
      </c>
      <c r="AG429">
        <f t="shared" si="181"/>
        <v>0</v>
      </c>
      <c r="AH429">
        <f t="shared" si="182"/>
        <v>0</v>
      </c>
      <c r="AI429">
        <f t="shared" si="183"/>
        <v>0</v>
      </c>
      <c r="AJ429">
        <f t="shared" si="184"/>
        <v>0</v>
      </c>
      <c r="AK429">
        <f t="shared" si="185"/>
        <v>0</v>
      </c>
      <c r="AL429">
        <f t="shared" si="186"/>
        <v>0</v>
      </c>
      <c r="AM429">
        <f t="shared" si="187"/>
        <v>0</v>
      </c>
      <c r="AN429">
        <f t="shared" si="188"/>
        <v>0</v>
      </c>
      <c r="AO429">
        <f t="shared" si="189"/>
        <v>0</v>
      </c>
      <c r="AP429">
        <f t="shared" si="170"/>
        <v>0</v>
      </c>
      <c r="AQ429">
        <f t="shared" si="190"/>
        <v>0</v>
      </c>
      <c r="AR429">
        <f t="shared" si="191"/>
        <v>0</v>
      </c>
      <c r="AS429">
        <f t="shared" si="192"/>
        <v>0</v>
      </c>
      <c r="AT429">
        <f t="shared" si="193"/>
        <v>0</v>
      </c>
      <c r="AU429">
        <f t="shared" si="171"/>
        <v>0</v>
      </c>
      <c r="AV429">
        <f t="shared" si="194"/>
        <v>0</v>
      </c>
      <c r="AW429">
        <f t="shared" si="195"/>
        <v>0</v>
      </c>
      <c r="AX429">
        <f t="shared" si="196"/>
        <v>0</v>
      </c>
    </row>
    <row r="430" spans="1:50" ht="63" hidden="1" x14ac:dyDescent="0.25">
      <c r="A430" s="115">
        <v>429</v>
      </c>
      <c r="B430" s="24" t="s">
        <v>255</v>
      </c>
      <c r="C430" s="24" t="s">
        <v>256</v>
      </c>
      <c r="D430" s="24" t="s">
        <v>258</v>
      </c>
      <c r="E430" s="9">
        <v>1980250</v>
      </c>
      <c r="F430" s="24">
        <v>10</v>
      </c>
      <c r="G430" s="24">
        <v>0</v>
      </c>
      <c r="H430" s="24">
        <v>3</v>
      </c>
      <c r="I430" s="24">
        <v>2</v>
      </c>
      <c r="J430" s="24">
        <v>0</v>
      </c>
      <c r="K430" s="24">
        <v>1</v>
      </c>
      <c r="L430" s="24">
        <v>0</v>
      </c>
      <c r="M430" s="24">
        <v>1</v>
      </c>
      <c r="N430" s="24">
        <v>6</v>
      </c>
      <c r="O430" s="24">
        <v>0</v>
      </c>
      <c r="P430" s="24">
        <v>1</v>
      </c>
      <c r="Q430" s="24">
        <v>0</v>
      </c>
      <c r="R430" s="24">
        <v>2</v>
      </c>
      <c r="S430" s="24">
        <v>2</v>
      </c>
      <c r="T430" s="24">
        <v>0</v>
      </c>
      <c r="U430" s="24">
        <v>0</v>
      </c>
      <c r="V430" s="9">
        <v>1584225</v>
      </c>
      <c r="W430" s="86">
        <f t="shared" si="169"/>
        <v>28</v>
      </c>
      <c r="X430">
        <f t="shared" si="172"/>
        <v>0</v>
      </c>
      <c r="Y430">
        <f t="shared" si="173"/>
        <v>0</v>
      </c>
      <c r="Z430">
        <f t="shared" si="174"/>
        <v>0</v>
      </c>
      <c r="AA430">
        <f t="shared" si="175"/>
        <v>0</v>
      </c>
      <c r="AB430">
        <f t="shared" si="176"/>
        <v>0</v>
      </c>
      <c r="AC430">
        <f t="shared" si="177"/>
        <v>0</v>
      </c>
      <c r="AD430">
        <f t="shared" si="178"/>
        <v>0</v>
      </c>
      <c r="AE430">
        <f t="shared" si="179"/>
        <v>0</v>
      </c>
      <c r="AF430">
        <f t="shared" si="180"/>
        <v>0</v>
      </c>
      <c r="AG430">
        <f t="shared" si="181"/>
        <v>0</v>
      </c>
      <c r="AH430">
        <f t="shared" si="182"/>
        <v>0</v>
      </c>
      <c r="AI430">
        <f t="shared" si="183"/>
        <v>0</v>
      </c>
      <c r="AJ430">
        <f t="shared" si="184"/>
        <v>0</v>
      </c>
      <c r="AK430">
        <f t="shared" si="185"/>
        <v>0</v>
      </c>
      <c r="AL430">
        <f t="shared" si="186"/>
        <v>1</v>
      </c>
      <c r="AM430">
        <f t="shared" si="187"/>
        <v>0</v>
      </c>
      <c r="AN430">
        <f t="shared" si="188"/>
        <v>0</v>
      </c>
      <c r="AO430">
        <f t="shared" si="189"/>
        <v>0</v>
      </c>
      <c r="AP430">
        <f t="shared" si="170"/>
        <v>0</v>
      </c>
      <c r="AQ430">
        <f t="shared" si="190"/>
        <v>0</v>
      </c>
      <c r="AR430">
        <f t="shared" si="191"/>
        <v>0</v>
      </c>
      <c r="AS430">
        <f t="shared" si="192"/>
        <v>0</v>
      </c>
      <c r="AT430">
        <f t="shared" si="193"/>
        <v>0</v>
      </c>
      <c r="AU430">
        <f t="shared" si="171"/>
        <v>0</v>
      </c>
      <c r="AV430">
        <f t="shared" si="194"/>
        <v>0</v>
      </c>
      <c r="AW430">
        <f t="shared" si="195"/>
        <v>0</v>
      </c>
      <c r="AX430">
        <f t="shared" si="196"/>
        <v>0</v>
      </c>
    </row>
    <row r="431" spans="1:50" ht="63" hidden="1" x14ac:dyDescent="0.25">
      <c r="A431" s="115">
        <v>430</v>
      </c>
      <c r="B431" s="7" t="s">
        <v>40</v>
      </c>
      <c r="C431" s="7" t="s">
        <v>47</v>
      </c>
      <c r="D431" s="7" t="s">
        <v>48</v>
      </c>
      <c r="E431" s="9">
        <v>418618.37</v>
      </c>
      <c r="F431" s="24">
        <v>1</v>
      </c>
      <c r="G431" s="7">
        <v>3</v>
      </c>
      <c r="H431" s="7">
        <v>3</v>
      </c>
      <c r="I431" s="7">
        <v>1</v>
      </c>
      <c r="J431" s="7">
        <v>2</v>
      </c>
      <c r="K431" s="7">
        <v>2</v>
      </c>
      <c r="L431" s="7">
        <v>0</v>
      </c>
      <c r="M431" s="7">
        <v>1</v>
      </c>
      <c r="N431" s="7">
        <v>1</v>
      </c>
      <c r="O431" s="24">
        <v>1</v>
      </c>
      <c r="P431" s="24">
        <v>3</v>
      </c>
      <c r="Q431" s="7">
        <v>2</v>
      </c>
      <c r="R431" s="7">
        <v>2</v>
      </c>
      <c r="S431" s="7">
        <v>3</v>
      </c>
      <c r="T431" s="7">
        <v>3</v>
      </c>
      <c r="U431" s="7">
        <v>0</v>
      </c>
      <c r="V431" s="9">
        <v>280474.3</v>
      </c>
      <c r="W431" s="86">
        <f t="shared" si="169"/>
        <v>28</v>
      </c>
      <c r="X431">
        <f t="shared" si="172"/>
        <v>0</v>
      </c>
      <c r="Y431">
        <f t="shared" si="173"/>
        <v>0</v>
      </c>
      <c r="Z431">
        <f t="shared" si="174"/>
        <v>0</v>
      </c>
      <c r="AA431">
        <f t="shared" si="175"/>
        <v>0</v>
      </c>
      <c r="AB431">
        <f t="shared" si="176"/>
        <v>0</v>
      </c>
      <c r="AC431">
        <f t="shared" si="177"/>
        <v>0</v>
      </c>
      <c r="AD431">
        <f t="shared" si="178"/>
        <v>0</v>
      </c>
      <c r="AE431">
        <f t="shared" si="179"/>
        <v>0</v>
      </c>
      <c r="AF431">
        <f t="shared" si="180"/>
        <v>0</v>
      </c>
      <c r="AG431">
        <f t="shared" si="181"/>
        <v>0</v>
      </c>
      <c r="AH431">
        <f t="shared" si="182"/>
        <v>0</v>
      </c>
      <c r="AI431">
        <f t="shared" si="183"/>
        <v>0</v>
      </c>
      <c r="AJ431">
        <f t="shared" si="184"/>
        <v>0</v>
      </c>
      <c r="AK431">
        <f t="shared" si="185"/>
        <v>0</v>
      </c>
      <c r="AL431">
        <f t="shared" si="186"/>
        <v>0</v>
      </c>
      <c r="AM431">
        <f t="shared" si="187"/>
        <v>0</v>
      </c>
      <c r="AN431">
        <f t="shared" si="188"/>
        <v>0</v>
      </c>
      <c r="AO431">
        <f t="shared" si="189"/>
        <v>0</v>
      </c>
      <c r="AP431">
        <f t="shared" si="170"/>
        <v>0</v>
      </c>
      <c r="AQ431">
        <f t="shared" si="190"/>
        <v>0</v>
      </c>
      <c r="AR431">
        <f t="shared" si="191"/>
        <v>1</v>
      </c>
      <c r="AS431">
        <f t="shared" si="192"/>
        <v>0</v>
      </c>
      <c r="AT431">
        <f t="shared" si="193"/>
        <v>0</v>
      </c>
      <c r="AU431">
        <f t="shared" si="171"/>
        <v>0</v>
      </c>
      <c r="AV431">
        <f t="shared" si="194"/>
        <v>0</v>
      </c>
      <c r="AW431">
        <f t="shared" si="195"/>
        <v>0</v>
      </c>
      <c r="AX431">
        <f t="shared" si="196"/>
        <v>0</v>
      </c>
    </row>
    <row r="432" spans="1:50" ht="78.75" hidden="1" x14ac:dyDescent="0.25">
      <c r="A432" s="115">
        <v>431</v>
      </c>
      <c r="B432" s="24" t="s">
        <v>1516</v>
      </c>
      <c r="C432" s="24" t="s">
        <v>1521</v>
      </c>
      <c r="D432" s="24" t="s">
        <v>1522</v>
      </c>
      <c r="E432" s="37">
        <v>1029516</v>
      </c>
      <c r="F432" s="37">
        <v>5</v>
      </c>
      <c r="G432" s="37">
        <v>0</v>
      </c>
      <c r="H432" s="37">
        <v>3</v>
      </c>
      <c r="I432" s="37">
        <v>1</v>
      </c>
      <c r="J432" s="37">
        <v>0</v>
      </c>
      <c r="K432" s="87">
        <v>2</v>
      </c>
      <c r="L432" s="37">
        <v>0</v>
      </c>
      <c r="M432" s="37">
        <v>1</v>
      </c>
      <c r="N432" s="37">
        <v>7</v>
      </c>
      <c r="O432" s="37">
        <v>1</v>
      </c>
      <c r="P432" s="37">
        <v>3</v>
      </c>
      <c r="Q432" s="37">
        <v>0</v>
      </c>
      <c r="R432" s="37">
        <v>2</v>
      </c>
      <c r="S432" s="37">
        <v>3</v>
      </c>
      <c r="T432" s="37">
        <v>0</v>
      </c>
      <c r="U432" s="37">
        <v>0</v>
      </c>
      <c r="V432" s="37">
        <v>648597</v>
      </c>
      <c r="W432" s="86">
        <f t="shared" si="169"/>
        <v>28</v>
      </c>
      <c r="X432">
        <f t="shared" si="172"/>
        <v>0</v>
      </c>
      <c r="Y432">
        <f t="shared" si="173"/>
        <v>0</v>
      </c>
      <c r="Z432">
        <f t="shared" si="174"/>
        <v>0</v>
      </c>
      <c r="AA432">
        <f t="shared" si="175"/>
        <v>0</v>
      </c>
      <c r="AB432">
        <f t="shared" si="176"/>
        <v>0</v>
      </c>
      <c r="AC432">
        <f t="shared" si="177"/>
        <v>0</v>
      </c>
      <c r="AD432">
        <f t="shared" si="178"/>
        <v>0</v>
      </c>
      <c r="AE432">
        <f t="shared" si="179"/>
        <v>0</v>
      </c>
      <c r="AF432">
        <f t="shared" si="180"/>
        <v>0</v>
      </c>
      <c r="AG432">
        <f t="shared" si="181"/>
        <v>0</v>
      </c>
      <c r="AH432">
        <f t="shared" si="182"/>
        <v>0</v>
      </c>
      <c r="AI432">
        <f t="shared" si="183"/>
        <v>0</v>
      </c>
      <c r="AJ432">
        <f t="shared" si="184"/>
        <v>0</v>
      </c>
      <c r="AK432">
        <f t="shared" si="185"/>
        <v>0</v>
      </c>
      <c r="AL432">
        <f t="shared" si="186"/>
        <v>1</v>
      </c>
      <c r="AM432">
        <f t="shared" si="187"/>
        <v>0</v>
      </c>
      <c r="AN432">
        <f t="shared" si="188"/>
        <v>0</v>
      </c>
      <c r="AO432">
        <f t="shared" si="189"/>
        <v>0</v>
      </c>
      <c r="AP432">
        <f t="shared" si="170"/>
        <v>0</v>
      </c>
      <c r="AQ432">
        <f t="shared" si="190"/>
        <v>0</v>
      </c>
      <c r="AR432">
        <f t="shared" si="191"/>
        <v>0</v>
      </c>
      <c r="AS432">
        <f t="shared" si="192"/>
        <v>0</v>
      </c>
      <c r="AT432">
        <f t="shared" si="193"/>
        <v>0</v>
      </c>
      <c r="AU432">
        <f t="shared" si="171"/>
        <v>0</v>
      </c>
      <c r="AV432">
        <f t="shared" si="194"/>
        <v>0</v>
      </c>
      <c r="AW432">
        <f t="shared" si="195"/>
        <v>0</v>
      </c>
      <c r="AX432">
        <f t="shared" si="196"/>
        <v>0</v>
      </c>
    </row>
    <row r="433" spans="1:50" ht="63" hidden="1" x14ac:dyDescent="0.25">
      <c r="A433" s="115">
        <v>432</v>
      </c>
      <c r="B433" s="24" t="s">
        <v>1486</v>
      </c>
      <c r="C433" s="24" t="s">
        <v>23</v>
      </c>
      <c r="D433" s="24" t="s">
        <v>1536</v>
      </c>
      <c r="E433" s="37">
        <v>800000</v>
      </c>
      <c r="F433" s="37">
        <v>5</v>
      </c>
      <c r="G433" s="37">
        <v>0</v>
      </c>
      <c r="H433" s="37">
        <v>5</v>
      </c>
      <c r="I433" s="37">
        <v>1</v>
      </c>
      <c r="J433" s="37">
        <v>0</v>
      </c>
      <c r="K433" s="87">
        <v>4</v>
      </c>
      <c r="L433" s="37">
        <v>0</v>
      </c>
      <c r="M433" s="37">
        <v>1</v>
      </c>
      <c r="N433" s="37">
        <v>4</v>
      </c>
      <c r="O433" s="37">
        <v>0</v>
      </c>
      <c r="P433" s="37">
        <v>3</v>
      </c>
      <c r="Q433" s="37">
        <v>0</v>
      </c>
      <c r="R433" s="37">
        <v>2</v>
      </c>
      <c r="S433" s="37">
        <v>3</v>
      </c>
      <c r="T433" s="37">
        <v>0</v>
      </c>
      <c r="U433" s="37">
        <v>0</v>
      </c>
      <c r="V433" s="37">
        <v>536000</v>
      </c>
      <c r="W433" s="86">
        <f t="shared" si="169"/>
        <v>28</v>
      </c>
      <c r="X433">
        <f t="shared" si="172"/>
        <v>0</v>
      </c>
      <c r="Y433">
        <f t="shared" si="173"/>
        <v>0</v>
      </c>
      <c r="Z433">
        <f t="shared" si="174"/>
        <v>0</v>
      </c>
      <c r="AA433">
        <f t="shared" si="175"/>
        <v>0</v>
      </c>
      <c r="AB433">
        <f t="shared" si="176"/>
        <v>0</v>
      </c>
      <c r="AC433">
        <f t="shared" si="177"/>
        <v>0</v>
      </c>
      <c r="AD433">
        <f t="shared" si="178"/>
        <v>0</v>
      </c>
      <c r="AE433">
        <f t="shared" si="179"/>
        <v>0</v>
      </c>
      <c r="AF433">
        <f t="shared" si="180"/>
        <v>0</v>
      </c>
      <c r="AG433">
        <f t="shared" si="181"/>
        <v>0</v>
      </c>
      <c r="AH433">
        <f t="shared" si="182"/>
        <v>0</v>
      </c>
      <c r="AI433">
        <f t="shared" si="183"/>
        <v>0</v>
      </c>
      <c r="AJ433">
        <f t="shared" si="184"/>
        <v>0</v>
      </c>
      <c r="AK433">
        <f t="shared" si="185"/>
        <v>0</v>
      </c>
      <c r="AL433">
        <f t="shared" si="186"/>
        <v>1</v>
      </c>
      <c r="AM433">
        <f t="shared" si="187"/>
        <v>0</v>
      </c>
      <c r="AN433">
        <f t="shared" si="188"/>
        <v>0</v>
      </c>
      <c r="AO433">
        <f t="shared" si="189"/>
        <v>0</v>
      </c>
      <c r="AP433">
        <f t="shared" si="170"/>
        <v>0</v>
      </c>
      <c r="AQ433">
        <f t="shared" si="190"/>
        <v>0</v>
      </c>
      <c r="AR433">
        <f t="shared" si="191"/>
        <v>0</v>
      </c>
      <c r="AS433">
        <f t="shared" si="192"/>
        <v>0</v>
      </c>
      <c r="AT433">
        <f t="shared" si="193"/>
        <v>0</v>
      </c>
      <c r="AU433">
        <f t="shared" si="171"/>
        <v>0</v>
      </c>
      <c r="AV433">
        <f t="shared" si="194"/>
        <v>0</v>
      </c>
      <c r="AW433">
        <f t="shared" si="195"/>
        <v>0</v>
      </c>
      <c r="AX433">
        <f t="shared" si="196"/>
        <v>0</v>
      </c>
    </row>
    <row r="434" spans="1:50" ht="47.25" hidden="1" x14ac:dyDescent="0.25">
      <c r="A434" s="115">
        <v>433</v>
      </c>
      <c r="B434" s="7" t="s">
        <v>1314</v>
      </c>
      <c r="C434" s="7" t="s">
        <v>1315</v>
      </c>
      <c r="D434" s="7" t="s">
        <v>1316</v>
      </c>
      <c r="E434" s="9">
        <v>857416</v>
      </c>
      <c r="F434" s="24">
        <v>4</v>
      </c>
      <c r="G434" s="7">
        <v>0</v>
      </c>
      <c r="H434" s="7">
        <v>3</v>
      </c>
      <c r="I434" s="7">
        <v>3</v>
      </c>
      <c r="J434" s="7">
        <v>0</v>
      </c>
      <c r="K434" s="7">
        <v>4</v>
      </c>
      <c r="L434" s="7">
        <v>0</v>
      </c>
      <c r="M434" s="7">
        <v>2</v>
      </c>
      <c r="N434" s="7">
        <v>2</v>
      </c>
      <c r="O434" s="24">
        <v>5</v>
      </c>
      <c r="P434" s="24">
        <v>0</v>
      </c>
      <c r="Q434" s="7">
        <v>0</v>
      </c>
      <c r="R434" s="7">
        <v>2</v>
      </c>
      <c r="S434" s="7">
        <v>3</v>
      </c>
      <c r="T434" s="7">
        <v>0</v>
      </c>
      <c r="U434" s="7">
        <v>0</v>
      </c>
      <c r="V434" s="44">
        <v>625526</v>
      </c>
      <c r="W434" s="86">
        <f t="shared" si="169"/>
        <v>28</v>
      </c>
      <c r="X434">
        <f t="shared" si="172"/>
        <v>0</v>
      </c>
      <c r="Y434">
        <f t="shared" si="173"/>
        <v>0</v>
      </c>
      <c r="Z434">
        <f t="shared" si="174"/>
        <v>0</v>
      </c>
      <c r="AA434">
        <f t="shared" si="175"/>
        <v>0</v>
      </c>
      <c r="AB434">
        <f t="shared" si="176"/>
        <v>0</v>
      </c>
      <c r="AC434">
        <f t="shared" si="177"/>
        <v>0</v>
      </c>
      <c r="AD434">
        <f t="shared" si="178"/>
        <v>0</v>
      </c>
      <c r="AE434">
        <f t="shared" si="179"/>
        <v>0</v>
      </c>
      <c r="AF434">
        <f t="shared" si="180"/>
        <v>0</v>
      </c>
      <c r="AG434">
        <f t="shared" si="181"/>
        <v>0</v>
      </c>
      <c r="AH434">
        <f t="shared" si="182"/>
        <v>0</v>
      </c>
      <c r="AI434">
        <f t="shared" si="183"/>
        <v>0</v>
      </c>
      <c r="AJ434">
        <f t="shared" si="184"/>
        <v>0</v>
      </c>
      <c r="AK434">
        <f t="shared" si="185"/>
        <v>0</v>
      </c>
      <c r="AL434">
        <f t="shared" si="186"/>
        <v>0</v>
      </c>
      <c r="AM434">
        <f t="shared" si="187"/>
        <v>0</v>
      </c>
      <c r="AN434">
        <f t="shared" si="188"/>
        <v>0</v>
      </c>
      <c r="AO434">
        <f t="shared" si="189"/>
        <v>0</v>
      </c>
      <c r="AP434">
        <f t="shared" si="170"/>
        <v>0</v>
      </c>
      <c r="AQ434">
        <f t="shared" si="190"/>
        <v>0</v>
      </c>
      <c r="AR434">
        <f t="shared" si="191"/>
        <v>0</v>
      </c>
      <c r="AS434">
        <f t="shared" si="192"/>
        <v>0</v>
      </c>
      <c r="AT434">
        <f t="shared" si="193"/>
        <v>0</v>
      </c>
      <c r="AU434">
        <f t="shared" si="171"/>
        <v>0</v>
      </c>
      <c r="AV434">
        <f t="shared" si="194"/>
        <v>0</v>
      </c>
      <c r="AW434">
        <f t="shared" si="195"/>
        <v>1</v>
      </c>
      <c r="AX434">
        <f t="shared" si="196"/>
        <v>0</v>
      </c>
    </row>
    <row r="435" spans="1:50" ht="78.75" hidden="1" x14ac:dyDescent="0.25">
      <c r="A435" s="115">
        <v>434</v>
      </c>
      <c r="B435" s="24" t="s">
        <v>1556</v>
      </c>
      <c r="C435" s="24" t="s">
        <v>1558</v>
      </c>
      <c r="D435" s="24" t="s">
        <v>1559</v>
      </c>
      <c r="E435" s="37">
        <v>810200</v>
      </c>
      <c r="F435" s="37">
        <v>5</v>
      </c>
      <c r="G435" s="37">
        <v>3</v>
      </c>
      <c r="H435" s="37">
        <v>3</v>
      </c>
      <c r="I435" s="37">
        <v>1</v>
      </c>
      <c r="J435" s="37">
        <v>0</v>
      </c>
      <c r="K435" s="87">
        <v>5</v>
      </c>
      <c r="L435" s="37">
        <v>0</v>
      </c>
      <c r="M435" s="37">
        <v>2</v>
      </c>
      <c r="N435" s="37">
        <v>1</v>
      </c>
      <c r="O435" s="37">
        <v>0</v>
      </c>
      <c r="P435" s="37">
        <v>0</v>
      </c>
      <c r="Q435" s="37">
        <v>0</v>
      </c>
      <c r="R435" s="37">
        <v>2</v>
      </c>
      <c r="S435" s="37">
        <v>3</v>
      </c>
      <c r="T435" s="37">
        <v>3</v>
      </c>
      <c r="U435" s="37">
        <v>0</v>
      </c>
      <c r="V435" s="37">
        <v>648160</v>
      </c>
      <c r="W435" s="86">
        <f t="shared" si="169"/>
        <v>28</v>
      </c>
      <c r="X435">
        <f t="shared" si="172"/>
        <v>0</v>
      </c>
      <c r="Y435">
        <f t="shared" si="173"/>
        <v>0</v>
      </c>
      <c r="Z435">
        <f t="shared" si="174"/>
        <v>0</v>
      </c>
      <c r="AA435">
        <f t="shared" si="175"/>
        <v>0</v>
      </c>
      <c r="AB435">
        <f t="shared" si="176"/>
        <v>0</v>
      </c>
      <c r="AC435">
        <f t="shared" si="177"/>
        <v>0</v>
      </c>
      <c r="AD435">
        <f t="shared" si="178"/>
        <v>0</v>
      </c>
      <c r="AE435">
        <f t="shared" si="179"/>
        <v>0</v>
      </c>
      <c r="AF435">
        <f t="shared" si="180"/>
        <v>0</v>
      </c>
      <c r="AG435">
        <f t="shared" si="181"/>
        <v>0</v>
      </c>
      <c r="AH435">
        <f t="shared" si="182"/>
        <v>0</v>
      </c>
      <c r="AI435">
        <f t="shared" si="183"/>
        <v>0</v>
      </c>
      <c r="AJ435">
        <f t="shared" si="184"/>
        <v>0</v>
      </c>
      <c r="AK435">
        <f t="shared" si="185"/>
        <v>0</v>
      </c>
      <c r="AL435">
        <f t="shared" si="186"/>
        <v>1</v>
      </c>
      <c r="AM435">
        <f t="shared" si="187"/>
        <v>0</v>
      </c>
      <c r="AN435">
        <f t="shared" si="188"/>
        <v>0</v>
      </c>
      <c r="AO435">
        <f t="shared" si="189"/>
        <v>0</v>
      </c>
      <c r="AP435">
        <f t="shared" si="170"/>
        <v>0</v>
      </c>
      <c r="AQ435">
        <f t="shared" si="190"/>
        <v>0</v>
      </c>
      <c r="AR435">
        <f t="shared" si="191"/>
        <v>0</v>
      </c>
      <c r="AS435">
        <f t="shared" si="192"/>
        <v>0</v>
      </c>
      <c r="AT435">
        <f t="shared" si="193"/>
        <v>0</v>
      </c>
      <c r="AU435">
        <f t="shared" si="171"/>
        <v>0</v>
      </c>
      <c r="AV435">
        <f t="shared" si="194"/>
        <v>0</v>
      </c>
      <c r="AW435">
        <f t="shared" si="195"/>
        <v>0</v>
      </c>
      <c r="AX435">
        <f t="shared" si="196"/>
        <v>0</v>
      </c>
    </row>
    <row r="436" spans="1:50" ht="63" hidden="1" x14ac:dyDescent="0.25">
      <c r="A436" s="115">
        <v>435</v>
      </c>
      <c r="B436" s="24" t="s">
        <v>1556</v>
      </c>
      <c r="C436" s="24" t="s">
        <v>966</v>
      </c>
      <c r="D436" s="24" t="s">
        <v>1561</v>
      </c>
      <c r="E436" s="37">
        <v>1645460</v>
      </c>
      <c r="F436" s="37">
        <v>5</v>
      </c>
      <c r="G436" s="37">
        <v>0</v>
      </c>
      <c r="H436" s="37">
        <v>3</v>
      </c>
      <c r="I436" s="37">
        <v>3</v>
      </c>
      <c r="J436" s="37">
        <v>0</v>
      </c>
      <c r="K436" s="87">
        <v>5</v>
      </c>
      <c r="L436" s="37">
        <v>0</v>
      </c>
      <c r="M436" s="37">
        <v>1</v>
      </c>
      <c r="N436" s="37">
        <v>6</v>
      </c>
      <c r="O436" s="37">
        <v>0</v>
      </c>
      <c r="P436" s="37">
        <v>0</v>
      </c>
      <c r="Q436" s="37">
        <v>0</v>
      </c>
      <c r="R436" s="37">
        <v>2</v>
      </c>
      <c r="S436" s="37">
        <v>3</v>
      </c>
      <c r="T436" s="37">
        <v>0</v>
      </c>
      <c r="U436" s="37">
        <v>0</v>
      </c>
      <c r="V436" s="37">
        <v>1316368</v>
      </c>
      <c r="W436" s="86">
        <f t="shared" si="169"/>
        <v>28</v>
      </c>
      <c r="X436">
        <f t="shared" si="172"/>
        <v>0</v>
      </c>
      <c r="Y436">
        <f t="shared" si="173"/>
        <v>0</v>
      </c>
      <c r="Z436">
        <f t="shared" si="174"/>
        <v>0</v>
      </c>
      <c r="AA436">
        <f t="shared" si="175"/>
        <v>0</v>
      </c>
      <c r="AB436">
        <f t="shared" si="176"/>
        <v>0</v>
      </c>
      <c r="AC436">
        <f t="shared" si="177"/>
        <v>0</v>
      </c>
      <c r="AD436">
        <f t="shared" si="178"/>
        <v>0</v>
      </c>
      <c r="AE436">
        <f t="shared" si="179"/>
        <v>0</v>
      </c>
      <c r="AF436">
        <f t="shared" si="180"/>
        <v>0</v>
      </c>
      <c r="AG436">
        <f t="shared" si="181"/>
        <v>0</v>
      </c>
      <c r="AH436">
        <f t="shared" si="182"/>
        <v>0</v>
      </c>
      <c r="AI436">
        <f t="shared" si="183"/>
        <v>0</v>
      </c>
      <c r="AJ436">
        <f t="shared" si="184"/>
        <v>0</v>
      </c>
      <c r="AK436">
        <f t="shared" si="185"/>
        <v>0</v>
      </c>
      <c r="AL436">
        <f t="shared" si="186"/>
        <v>1</v>
      </c>
      <c r="AM436">
        <f t="shared" si="187"/>
        <v>0</v>
      </c>
      <c r="AN436">
        <f t="shared" si="188"/>
        <v>0</v>
      </c>
      <c r="AO436">
        <f t="shared" si="189"/>
        <v>0</v>
      </c>
      <c r="AP436">
        <f t="shared" si="170"/>
        <v>0</v>
      </c>
      <c r="AQ436">
        <f t="shared" si="190"/>
        <v>0</v>
      </c>
      <c r="AR436">
        <f t="shared" si="191"/>
        <v>0</v>
      </c>
      <c r="AS436">
        <f t="shared" si="192"/>
        <v>0</v>
      </c>
      <c r="AT436">
        <f t="shared" si="193"/>
        <v>0</v>
      </c>
      <c r="AU436">
        <f t="shared" si="171"/>
        <v>0</v>
      </c>
      <c r="AV436">
        <f t="shared" si="194"/>
        <v>0</v>
      </c>
      <c r="AW436">
        <f t="shared" si="195"/>
        <v>0</v>
      </c>
      <c r="AX436">
        <f t="shared" si="196"/>
        <v>0</v>
      </c>
    </row>
    <row r="437" spans="1:50" ht="78.75" hidden="1" x14ac:dyDescent="0.25">
      <c r="A437" s="115">
        <v>436</v>
      </c>
      <c r="B437" s="24" t="s">
        <v>1556</v>
      </c>
      <c r="C437" s="24" t="s">
        <v>23</v>
      </c>
      <c r="D437" s="24" t="s">
        <v>1573</v>
      </c>
      <c r="E437" s="37">
        <v>720000</v>
      </c>
      <c r="F437" s="37">
        <v>5</v>
      </c>
      <c r="G437" s="37">
        <v>0</v>
      </c>
      <c r="H437" s="37">
        <v>5</v>
      </c>
      <c r="I437" s="37">
        <v>1</v>
      </c>
      <c r="J437" s="37">
        <v>0</v>
      </c>
      <c r="K437" s="87">
        <v>5</v>
      </c>
      <c r="L437" s="37">
        <v>0</v>
      </c>
      <c r="M437" s="37">
        <v>1</v>
      </c>
      <c r="N437" s="37">
        <v>6</v>
      </c>
      <c r="O437" s="37">
        <v>0</v>
      </c>
      <c r="P437" s="37">
        <v>0</v>
      </c>
      <c r="Q437" s="37">
        <v>0</v>
      </c>
      <c r="R437" s="37">
        <v>2</v>
      </c>
      <c r="S437" s="37">
        <v>3</v>
      </c>
      <c r="T437" s="37">
        <v>0</v>
      </c>
      <c r="U437" s="37">
        <v>0</v>
      </c>
      <c r="V437" s="37">
        <v>504000</v>
      </c>
      <c r="W437" s="86">
        <f t="shared" si="169"/>
        <v>28</v>
      </c>
      <c r="X437">
        <f t="shared" si="172"/>
        <v>0</v>
      </c>
      <c r="Y437">
        <f t="shared" si="173"/>
        <v>0</v>
      </c>
      <c r="Z437">
        <f t="shared" si="174"/>
        <v>0</v>
      </c>
      <c r="AA437">
        <f t="shared" si="175"/>
        <v>0</v>
      </c>
      <c r="AB437">
        <f t="shared" si="176"/>
        <v>0</v>
      </c>
      <c r="AC437">
        <f t="shared" si="177"/>
        <v>0</v>
      </c>
      <c r="AD437">
        <f t="shared" si="178"/>
        <v>0</v>
      </c>
      <c r="AE437">
        <f t="shared" si="179"/>
        <v>0</v>
      </c>
      <c r="AF437">
        <f t="shared" si="180"/>
        <v>0</v>
      </c>
      <c r="AG437">
        <f t="shared" si="181"/>
        <v>0</v>
      </c>
      <c r="AH437">
        <f t="shared" si="182"/>
        <v>0</v>
      </c>
      <c r="AI437">
        <f t="shared" si="183"/>
        <v>0</v>
      </c>
      <c r="AJ437">
        <f t="shared" si="184"/>
        <v>0</v>
      </c>
      <c r="AK437">
        <f t="shared" si="185"/>
        <v>0</v>
      </c>
      <c r="AL437">
        <f t="shared" si="186"/>
        <v>1</v>
      </c>
      <c r="AM437">
        <f t="shared" si="187"/>
        <v>0</v>
      </c>
      <c r="AN437">
        <f t="shared" si="188"/>
        <v>0</v>
      </c>
      <c r="AO437">
        <f t="shared" si="189"/>
        <v>0</v>
      </c>
      <c r="AP437">
        <f t="shared" si="170"/>
        <v>0</v>
      </c>
      <c r="AQ437">
        <f t="shared" si="190"/>
        <v>0</v>
      </c>
      <c r="AR437">
        <f t="shared" si="191"/>
        <v>0</v>
      </c>
      <c r="AS437">
        <f t="shared" si="192"/>
        <v>0</v>
      </c>
      <c r="AT437">
        <f t="shared" si="193"/>
        <v>0</v>
      </c>
      <c r="AU437">
        <f t="shared" si="171"/>
        <v>0</v>
      </c>
      <c r="AV437">
        <f t="shared" si="194"/>
        <v>0</v>
      </c>
      <c r="AW437">
        <f t="shared" si="195"/>
        <v>0</v>
      </c>
      <c r="AX437">
        <f t="shared" si="196"/>
        <v>0</v>
      </c>
    </row>
    <row r="438" spans="1:50" ht="78.75" hidden="1" x14ac:dyDescent="0.25">
      <c r="A438" s="115">
        <v>437</v>
      </c>
      <c r="B438" s="24" t="s">
        <v>1556</v>
      </c>
      <c r="C438" s="24" t="s">
        <v>23</v>
      </c>
      <c r="D438" s="24" t="s">
        <v>1577</v>
      </c>
      <c r="E438" s="37">
        <v>720000</v>
      </c>
      <c r="F438" s="37">
        <v>5</v>
      </c>
      <c r="G438" s="37">
        <v>0</v>
      </c>
      <c r="H438" s="37">
        <v>5</v>
      </c>
      <c r="I438" s="37">
        <v>1</v>
      </c>
      <c r="J438" s="37">
        <v>0</v>
      </c>
      <c r="K438" s="87">
        <v>5</v>
      </c>
      <c r="L438" s="37">
        <v>0</v>
      </c>
      <c r="M438" s="37">
        <v>1</v>
      </c>
      <c r="N438" s="37">
        <v>6</v>
      </c>
      <c r="O438" s="37">
        <v>0</v>
      </c>
      <c r="P438" s="37">
        <v>0</v>
      </c>
      <c r="Q438" s="37">
        <v>0</v>
      </c>
      <c r="R438" s="37">
        <v>2</v>
      </c>
      <c r="S438" s="37">
        <v>3</v>
      </c>
      <c r="T438" s="37">
        <v>0</v>
      </c>
      <c r="U438" s="37">
        <v>0</v>
      </c>
      <c r="V438" s="37">
        <v>504000</v>
      </c>
      <c r="W438" s="86">
        <f t="shared" ref="W438:W501" si="197">SUM(F438:U438)</f>
        <v>28</v>
      </c>
      <c r="X438">
        <f t="shared" si="172"/>
        <v>0</v>
      </c>
      <c r="Y438">
        <f t="shared" si="173"/>
        <v>0</v>
      </c>
      <c r="Z438">
        <f t="shared" si="174"/>
        <v>0</v>
      </c>
      <c r="AA438">
        <f t="shared" si="175"/>
        <v>0</v>
      </c>
      <c r="AB438">
        <f t="shared" si="176"/>
        <v>0</v>
      </c>
      <c r="AC438">
        <f t="shared" si="177"/>
        <v>0</v>
      </c>
      <c r="AD438">
        <f t="shared" si="178"/>
        <v>0</v>
      </c>
      <c r="AE438">
        <f t="shared" si="179"/>
        <v>0</v>
      </c>
      <c r="AF438">
        <f t="shared" si="180"/>
        <v>0</v>
      </c>
      <c r="AG438">
        <f t="shared" si="181"/>
        <v>0</v>
      </c>
      <c r="AH438">
        <f t="shared" si="182"/>
        <v>0</v>
      </c>
      <c r="AI438">
        <f t="shared" si="183"/>
        <v>0</v>
      </c>
      <c r="AJ438">
        <f t="shared" si="184"/>
        <v>0</v>
      </c>
      <c r="AK438">
        <f t="shared" si="185"/>
        <v>0</v>
      </c>
      <c r="AL438">
        <f t="shared" si="186"/>
        <v>1</v>
      </c>
      <c r="AM438">
        <f t="shared" si="187"/>
        <v>0</v>
      </c>
      <c r="AN438">
        <f t="shared" si="188"/>
        <v>0</v>
      </c>
      <c r="AO438">
        <f t="shared" si="189"/>
        <v>0</v>
      </c>
      <c r="AP438">
        <f t="shared" si="170"/>
        <v>0</v>
      </c>
      <c r="AQ438">
        <f t="shared" si="190"/>
        <v>0</v>
      </c>
      <c r="AR438">
        <f t="shared" si="191"/>
        <v>0</v>
      </c>
      <c r="AS438">
        <f t="shared" si="192"/>
        <v>0</v>
      </c>
      <c r="AT438">
        <f t="shared" si="193"/>
        <v>0</v>
      </c>
      <c r="AU438">
        <f t="shared" si="171"/>
        <v>0</v>
      </c>
      <c r="AV438">
        <f t="shared" si="194"/>
        <v>0</v>
      </c>
      <c r="AW438">
        <f t="shared" si="195"/>
        <v>0</v>
      </c>
      <c r="AX438">
        <f t="shared" si="196"/>
        <v>0</v>
      </c>
    </row>
    <row r="439" spans="1:50" ht="63" hidden="1" x14ac:dyDescent="0.25">
      <c r="A439" s="115">
        <v>438</v>
      </c>
      <c r="B439" s="24" t="s">
        <v>1503</v>
      </c>
      <c r="C439" s="24" t="s">
        <v>1514</v>
      </c>
      <c r="D439" s="24" t="s">
        <v>1515</v>
      </c>
      <c r="E439" s="24">
        <v>890000</v>
      </c>
      <c r="F439" s="37">
        <v>5</v>
      </c>
      <c r="G439" s="24">
        <v>3</v>
      </c>
      <c r="H439" s="24">
        <v>3</v>
      </c>
      <c r="I439" s="24">
        <v>1</v>
      </c>
      <c r="J439" s="24">
        <v>0</v>
      </c>
      <c r="K439" s="89">
        <v>1</v>
      </c>
      <c r="L439" s="24">
        <v>0</v>
      </c>
      <c r="M439" s="24">
        <v>1</v>
      </c>
      <c r="N439" s="24">
        <v>5</v>
      </c>
      <c r="O439" s="24">
        <v>0</v>
      </c>
      <c r="P439" s="24">
        <v>0</v>
      </c>
      <c r="Q439" s="24">
        <v>0</v>
      </c>
      <c r="R439" s="24">
        <v>2</v>
      </c>
      <c r="S439" s="24">
        <v>3</v>
      </c>
      <c r="T439" s="24">
        <v>3</v>
      </c>
      <c r="U439" s="24">
        <v>0</v>
      </c>
      <c r="V439" s="24">
        <v>722000</v>
      </c>
      <c r="W439" s="86">
        <f t="shared" si="197"/>
        <v>27</v>
      </c>
      <c r="X439">
        <f t="shared" si="172"/>
        <v>0</v>
      </c>
      <c r="Y439">
        <f t="shared" si="173"/>
        <v>0</v>
      </c>
      <c r="Z439">
        <f t="shared" si="174"/>
        <v>0</v>
      </c>
      <c r="AA439">
        <f t="shared" si="175"/>
        <v>0</v>
      </c>
      <c r="AB439">
        <f t="shared" si="176"/>
        <v>0</v>
      </c>
      <c r="AC439">
        <f t="shared" si="177"/>
        <v>0</v>
      </c>
      <c r="AD439">
        <f t="shared" si="178"/>
        <v>0</v>
      </c>
      <c r="AE439">
        <f t="shared" si="179"/>
        <v>0</v>
      </c>
      <c r="AF439">
        <f t="shared" si="180"/>
        <v>0</v>
      </c>
      <c r="AG439">
        <f t="shared" si="181"/>
        <v>0</v>
      </c>
      <c r="AH439">
        <f t="shared" si="182"/>
        <v>0</v>
      </c>
      <c r="AI439">
        <f t="shared" si="183"/>
        <v>0</v>
      </c>
      <c r="AJ439">
        <f t="shared" si="184"/>
        <v>0</v>
      </c>
      <c r="AK439">
        <f t="shared" si="185"/>
        <v>0</v>
      </c>
      <c r="AL439">
        <f t="shared" si="186"/>
        <v>1</v>
      </c>
      <c r="AM439">
        <f t="shared" si="187"/>
        <v>0</v>
      </c>
      <c r="AN439">
        <f t="shared" si="188"/>
        <v>0</v>
      </c>
      <c r="AO439">
        <f t="shared" si="189"/>
        <v>0</v>
      </c>
      <c r="AP439">
        <f t="shared" si="170"/>
        <v>0</v>
      </c>
      <c r="AQ439">
        <f t="shared" si="190"/>
        <v>0</v>
      </c>
      <c r="AR439">
        <f t="shared" si="191"/>
        <v>0</v>
      </c>
      <c r="AS439">
        <f t="shared" si="192"/>
        <v>0</v>
      </c>
      <c r="AT439">
        <f t="shared" si="193"/>
        <v>0</v>
      </c>
      <c r="AU439">
        <f t="shared" si="171"/>
        <v>0</v>
      </c>
      <c r="AV439">
        <f t="shared" si="194"/>
        <v>0</v>
      </c>
      <c r="AW439">
        <f t="shared" si="195"/>
        <v>0</v>
      </c>
      <c r="AX439">
        <f t="shared" si="196"/>
        <v>0</v>
      </c>
    </row>
    <row r="440" spans="1:50" ht="94.5" hidden="1" x14ac:dyDescent="0.25">
      <c r="A440" s="115">
        <v>439</v>
      </c>
      <c r="B440" s="24" t="s">
        <v>459</v>
      </c>
      <c r="C440" s="24" t="s">
        <v>460</v>
      </c>
      <c r="D440" s="24" t="s">
        <v>461</v>
      </c>
      <c r="E440" s="47">
        <v>865542.14</v>
      </c>
      <c r="F440" s="37">
        <v>0</v>
      </c>
      <c r="G440" s="37">
        <v>6</v>
      </c>
      <c r="H440" s="37">
        <v>1</v>
      </c>
      <c r="I440" s="37">
        <v>4</v>
      </c>
      <c r="J440" s="37">
        <v>0</v>
      </c>
      <c r="K440" s="37">
        <v>4</v>
      </c>
      <c r="L440" s="37">
        <v>0</v>
      </c>
      <c r="M440" s="37">
        <v>1</v>
      </c>
      <c r="N440" s="37">
        <v>4</v>
      </c>
      <c r="O440" s="37">
        <v>0</v>
      </c>
      <c r="P440" s="37">
        <v>0</v>
      </c>
      <c r="Q440" s="37">
        <v>2</v>
      </c>
      <c r="R440" s="37">
        <v>2</v>
      </c>
      <c r="S440" s="37">
        <v>3</v>
      </c>
      <c r="T440" s="37">
        <v>0</v>
      </c>
      <c r="U440" s="37">
        <v>0</v>
      </c>
      <c r="V440" s="47">
        <v>666467.44999999995</v>
      </c>
      <c r="W440" s="86">
        <f t="shared" si="197"/>
        <v>27</v>
      </c>
      <c r="X440">
        <f t="shared" si="172"/>
        <v>1</v>
      </c>
      <c r="Y440">
        <f t="shared" si="173"/>
        <v>0</v>
      </c>
      <c r="Z440">
        <f t="shared" si="174"/>
        <v>0</v>
      </c>
      <c r="AA440">
        <f t="shared" si="175"/>
        <v>0</v>
      </c>
      <c r="AB440">
        <f t="shared" si="176"/>
        <v>0</v>
      </c>
      <c r="AC440">
        <f t="shared" si="177"/>
        <v>0</v>
      </c>
      <c r="AD440">
        <f t="shared" si="178"/>
        <v>0</v>
      </c>
      <c r="AE440">
        <f t="shared" si="179"/>
        <v>0</v>
      </c>
      <c r="AF440">
        <f t="shared" si="180"/>
        <v>0</v>
      </c>
      <c r="AG440">
        <f t="shared" si="181"/>
        <v>0</v>
      </c>
      <c r="AH440">
        <f t="shared" si="182"/>
        <v>0</v>
      </c>
      <c r="AI440">
        <f t="shared" si="183"/>
        <v>0</v>
      </c>
      <c r="AJ440">
        <f t="shared" si="184"/>
        <v>0</v>
      </c>
      <c r="AK440">
        <f t="shared" si="185"/>
        <v>0</v>
      </c>
      <c r="AL440">
        <f t="shared" si="186"/>
        <v>0</v>
      </c>
      <c r="AM440">
        <f t="shared" si="187"/>
        <v>0</v>
      </c>
      <c r="AN440">
        <f t="shared" si="188"/>
        <v>0</v>
      </c>
      <c r="AO440">
        <f t="shared" si="189"/>
        <v>0</v>
      </c>
      <c r="AP440">
        <f t="shared" si="170"/>
        <v>0</v>
      </c>
      <c r="AQ440">
        <f t="shared" si="190"/>
        <v>0</v>
      </c>
      <c r="AR440">
        <f t="shared" si="191"/>
        <v>0</v>
      </c>
      <c r="AS440">
        <f t="shared" si="192"/>
        <v>0</v>
      </c>
      <c r="AT440">
        <f t="shared" si="193"/>
        <v>0</v>
      </c>
      <c r="AU440">
        <f t="shared" si="171"/>
        <v>0</v>
      </c>
      <c r="AV440">
        <f t="shared" si="194"/>
        <v>0</v>
      </c>
      <c r="AW440">
        <f t="shared" si="195"/>
        <v>0</v>
      </c>
      <c r="AX440">
        <f t="shared" si="196"/>
        <v>0</v>
      </c>
    </row>
    <row r="441" spans="1:50" ht="78.75" hidden="1" x14ac:dyDescent="0.25">
      <c r="A441" s="115">
        <v>440</v>
      </c>
      <c r="B441" s="24" t="s">
        <v>1173</v>
      </c>
      <c r="C441" s="24" t="s">
        <v>1174</v>
      </c>
      <c r="D441" s="24" t="s">
        <v>1175</v>
      </c>
      <c r="E441" s="37">
        <v>2400000</v>
      </c>
      <c r="F441" s="37">
        <v>0</v>
      </c>
      <c r="G441" s="37">
        <v>10</v>
      </c>
      <c r="H441" s="37">
        <v>3</v>
      </c>
      <c r="I441" s="37">
        <v>3</v>
      </c>
      <c r="J441" s="37">
        <v>0</v>
      </c>
      <c r="K441" s="37">
        <v>1</v>
      </c>
      <c r="L441" s="37">
        <v>0</v>
      </c>
      <c r="M441" s="37">
        <v>1</v>
      </c>
      <c r="N441" s="37">
        <v>1</v>
      </c>
      <c r="O441" s="37">
        <v>0</v>
      </c>
      <c r="P441" s="37">
        <v>0</v>
      </c>
      <c r="Q441" s="37">
        <v>0</v>
      </c>
      <c r="R441" s="37">
        <v>2</v>
      </c>
      <c r="S441" s="37">
        <v>3</v>
      </c>
      <c r="T441" s="37">
        <v>3</v>
      </c>
      <c r="U441" s="37">
        <v>0</v>
      </c>
      <c r="V441" s="37">
        <v>100000</v>
      </c>
      <c r="W441" s="86">
        <f t="shared" si="197"/>
        <v>27</v>
      </c>
      <c r="X441">
        <f t="shared" si="172"/>
        <v>0</v>
      </c>
      <c r="Y441">
        <f t="shared" si="173"/>
        <v>0</v>
      </c>
      <c r="Z441">
        <f t="shared" si="174"/>
        <v>0</v>
      </c>
      <c r="AA441">
        <f t="shared" si="175"/>
        <v>0</v>
      </c>
      <c r="AB441">
        <f t="shared" si="176"/>
        <v>0</v>
      </c>
      <c r="AC441">
        <f t="shared" si="177"/>
        <v>0</v>
      </c>
      <c r="AD441">
        <f t="shared" si="178"/>
        <v>0</v>
      </c>
      <c r="AE441">
        <f t="shared" si="179"/>
        <v>0</v>
      </c>
      <c r="AF441">
        <f t="shared" si="180"/>
        <v>0</v>
      </c>
      <c r="AG441">
        <f t="shared" si="181"/>
        <v>0</v>
      </c>
      <c r="AH441">
        <f t="shared" si="182"/>
        <v>0</v>
      </c>
      <c r="AI441">
        <f t="shared" si="183"/>
        <v>0</v>
      </c>
      <c r="AJ441">
        <f t="shared" si="184"/>
        <v>0</v>
      </c>
      <c r="AK441">
        <f t="shared" si="185"/>
        <v>0</v>
      </c>
      <c r="AL441">
        <f t="shared" si="186"/>
        <v>0</v>
      </c>
      <c r="AM441">
        <f t="shared" si="187"/>
        <v>0</v>
      </c>
      <c r="AN441">
        <f t="shared" si="188"/>
        <v>0</v>
      </c>
      <c r="AO441">
        <f t="shared" si="189"/>
        <v>0</v>
      </c>
      <c r="AP441">
        <f t="shared" si="170"/>
        <v>0</v>
      </c>
      <c r="AQ441">
        <f t="shared" si="190"/>
        <v>0</v>
      </c>
      <c r="AR441">
        <f t="shared" si="191"/>
        <v>0</v>
      </c>
      <c r="AS441">
        <f t="shared" si="192"/>
        <v>1</v>
      </c>
      <c r="AT441">
        <f t="shared" si="193"/>
        <v>0</v>
      </c>
      <c r="AU441">
        <f t="shared" si="171"/>
        <v>0</v>
      </c>
      <c r="AV441">
        <f t="shared" si="194"/>
        <v>0</v>
      </c>
      <c r="AW441">
        <f t="shared" si="195"/>
        <v>0</v>
      </c>
      <c r="AX441">
        <f t="shared" si="196"/>
        <v>0</v>
      </c>
    </row>
    <row r="442" spans="1:50" ht="63" hidden="1" x14ac:dyDescent="0.25">
      <c r="A442" s="115">
        <v>441</v>
      </c>
      <c r="B442" s="24" t="s">
        <v>1143</v>
      </c>
      <c r="C442" s="24" t="s">
        <v>1147</v>
      </c>
      <c r="D442" s="24" t="s">
        <v>1145</v>
      </c>
      <c r="E442" s="24">
        <v>499000</v>
      </c>
      <c r="F442" s="24">
        <v>0</v>
      </c>
      <c r="G442" s="24">
        <v>0</v>
      </c>
      <c r="H442" s="24">
        <v>3</v>
      </c>
      <c r="I442" s="24">
        <v>2</v>
      </c>
      <c r="J442" s="24">
        <v>3</v>
      </c>
      <c r="K442" s="24">
        <v>4</v>
      </c>
      <c r="L442" s="24">
        <v>0</v>
      </c>
      <c r="M442" s="24">
        <v>2</v>
      </c>
      <c r="N442" s="24">
        <v>3</v>
      </c>
      <c r="O442" s="24">
        <v>0</v>
      </c>
      <c r="P442" s="24">
        <v>5</v>
      </c>
      <c r="Q442" s="24">
        <v>0</v>
      </c>
      <c r="R442" s="24">
        <v>2</v>
      </c>
      <c r="S442" s="24">
        <v>3</v>
      </c>
      <c r="T442" s="24">
        <v>0</v>
      </c>
      <c r="U442" s="24">
        <v>0</v>
      </c>
      <c r="V442" s="24">
        <v>324300</v>
      </c>
      <c r="W442" s="86">
        <f t="shared" si="197"/>
        <v>27</v>
      </c>
      <c r="X442">
        <f t="shared" si="172"/>
        <v>0</v>
      </c>
      <c r="Y442">
        <f t="shared" si="173"/>
        <v>0</v>
      </c>
      <c r="Z442">
        <f t="shared" si="174"/>
        <v>0</v>
      </c>
      <c r="AA442">
        <f t="shared" si="175"/>
        <v>0</v>
      </c>
      <c r="AB442">
        <f t="shared" si="176"/>
        <v>0</v>
      </c>
      <c r="AC442">
        <f t="shared" si="177"/>
        <v>0</v>
      </c>
      <c r="AD442">
        <f t="shared" si="178"/>
        <v>0</v>
      </c>
      <c r="AE442">
        <f t="shared" si="179"/>
        <v>0</v>
      </c>
      <c r="AF442">
        <f t="shared" si="180"/>
        <v>0</v>
      </c>
      <c r="AG442">
        <f t="shared" si="181"/>
        <v>0</v>
      </c>
      <c r="AH442">
        <f t="shared" si="182"/>
        <v>0</v>
      </c>
      <c r="AI442">
        <f t="shared" si="183"/>
        <v>0</v>
      </c>
      <c r="AJ442">
        <f t="shared" si="184"/>
        <v>1</v>
      </c>
      <c r="AK442">
        <f t="shared" si="185"/>
        <v>0</v>
      </c>
      <c r="AL442">
        <f t="shared" si="186"/>
        <v>0</v>
      </c>
      <c r="AM442">
        <f t="shared" si="187"/>
        <v>0</v>
      </c>
      <c r="AN442">
        <f t="shared" si="188"/>
        <v>0</v>
      </c>
      <c r="AO442">
        <f t="shared" si="189"/>
        <v>0</v>
      </c>
      <c r="AP442">
        <f t="shared" si="170"/>
        <v>0</v>
      </c>
      <c r="AQ442">
        <f t="shared" si="190"/>
        <v>0</v>
      </c>
      <c r="AR442">
        <f t="shared" si="191"/>
        <v>0</v>
      </c>
      <c r="AS442">
        <f t="shared" si="192"/>
        <v>0</v>
      </c>
      <c r="AT442">
        <f t="shared" si="193"/>
        <v>0</v>
      </c>
      <c r="AU442">
        <f t="shared" si="171"/>
        <v>0</v>
      </c>
      <c r="AV442">
        <f t="shared" si="194"/>
        <v>0</v>
      </c>
      <c r="AW442">
        <f t="shared" si="195"/>
        <v>0</v>
      </c>
      <c r="AX442">
        <f t="shared" si="196"/>
        <v>0</v>
      </c>
    </row>
    <row r="443" spans="1:50" ht="78.75" hidden="1" x14ac:dyDescent="0.25">
      <c r="A443" s="115">
        <v>442</v>
      </c>
      <c r="B443" s="24" t="s">
        <v>1016</v>
      </c>
      <c r="C443" s="24" t="s">
        <v>471</v>
      </c>
      <c r="D443" s="24" t="s">
        <v>1017</v>
      </c>
      <c r="E443" s="47">
        <v>820000</v>
      </c>
      <c r="F443" s="37">
        <v>4</v>
      </c>
      <c r="G443" s="37">
        <v>3</v>
      </c>
      <c r="H443" s="37">
        <v>3</v>
      </c>
      <c r="I443" s="37">
        <v>3</v>
      </c>
      <c r="J443" s="37">
        <v>0</v>
      </c>
      <c r="K443" s="37">
        <v>2</v>
      </c>
      <c r="L443" s="37">
        <v>0</v>
      </c>
      <c r="M443" s="37">
        <v>3</v>
      </c>
      <c r="N443" s="37">
        <v>1</v>
      </c>
      <c r="O443" s="37">
        <v>0</v>
      </c>
      <c r="P443" s="37">
        <v>0</v>
      </c>
      <c r="Q443" s="37">
        <v>0</v>
      </c>
      <c r="R443" s="37">
        <v>2</v>
      </c>
      <c r="S443" s="37">
        <v>3</v>
      </c>
      <c r="T443" s="37">
        <v>3</v>
      </c>
      <c r="U443" s="37">
        <v>0</v>
      </c>
      <c r="V443" s="47">
        <v>654800</v>
      </c>
      <c r="W443" s="86">
        <f t="shared" si="197"/>
        <v>27</v>
      </c>
      <c r="X443">
        <f t="shared" si="172"/>
        <v>0</v>
      </c>
      <c r="Y443">
        <f t="shared" si="173"/>
        <v>0</v>
      </c>
      <c r="Z443">
        <f t="shared" si="174"/>
        <v>0</v>
      </c>
      <c r="AA443">
        <f t="shared" si="175"/>
        <v>0</v>
      </c>
      <c r="AB443">
        <f t="shared" si="176"/>
        <v>0</v>
      </c>
      <c r="AC443">
        <f t="shared" si="177"/>
        <v>0</v>
      </c>
      <c r="AD443">
        <f t="shared" si="178"/>
        <v>0</v>
      </c>
      <c r="AE443">
        <f t="shared" si="179"/>
        <v>0</v>
      </c>
      <c r="AF443">
        <f t="shared" si="180"/>
        <v>0</v>
      </c>
      <c r="AG443">
        <f t="shared" si="181"/>
        <v>0</v>
      </c>
      <c r="AH443">
        <f t="shared" si="182"/>
        <v>0</v>
      </c>
      <c r="AI443">
        <f t="shared" si="183"/>
        <v>0</v>
      </c>
      <c r="AJ443">
        <f t="shared" si="184"/>
        <v>0</v>
      </c>
      <c r="AK443">
        <f t="shared" si="185"/>
        <v>0</v>
      </c>
      <c r="AL443">
        <f t="shared" si="186"/>
        <v>0</v>
      </c>
      <c r="AM443">
        <f t="shared" si="187"/>
        <v>0</v>
      </c>
      <c r="AN443">
        <f t="shared" si="188"/>
        <v>0</v>
      </c>
      <c r="AO443">
        <f t="shared" si="189"/>
        <v>0</v>
      </c>
      <c r="AP443">
        <f t="shared" si="170"/>
        <v>1</v>
      </c>
      <c r="AQ443">
        <f t="shared" si="190"/>
        <v>0</v>
      </c>
      <c r="AR443">
        <f t="shared" si="191"/>
        <v>0</v>
      </c>
      <c r="AS443">
        <f t="shared" si="192"/>
        <v>0</v>
      </c>
      <c r="AT443">
        <f t="shared" si="193"/>
        <v>0</v>
      </c>
      <c r="AU443">
        <f t="shared" si="171"/>
        <v>0</v>
      </c>
      <c r="AV443">
        <f t="shared" si="194"/>
        <v>0</v>
      </c>
      <c r="AW443">
        <f t="shared" si="195"/>
        <v>0</v>
      </c>
      <c r="AX443">
        <f t="shared" si="196"/>
        <v>0</v>
      </c>
    </row>
    <row r="444" spans="1:50" ht="63" hidden="1" x14ac:dyDescent="0.25">
      <c r="A444" s="115">
        <v>443</v>
      </c>
      <c r="B444" s="48" t="s">
        <v>174</v>
      </c>
      <c r="C444" s="48" t="s">
        <v>180</v>
      </c>
      <c r="D444" s="48" t="s">
        <v>181</v>
      </c>
      <c r="E444" s="47">
        <v>2000000</v>
      </c>
      <c r="F444" s="37">
        <v>0</v>
      </c>
      <c r="G444" s="85">
        <v>0</v>
      </c>
      <c r="H444" s="85">
        <v>5</v>
      </c>
      <c r="I444" s="85">
        <v>2</v>
      </c>
      <c r="J444" s="85">
        <v>0</v>
      </c>
      <c r="K444" s="85">
        <v>3</v>
      </c>
      <c r="L444" s="85">
        <v>5</v>
      </c>
      <c r="M444" s="85">
        <v>1</v>
      </c>
      <c r="N444" s="85">
        <v>6</v>
      </c>
      <c r="O444" s="37">
        <v>0</v>
      </c>
      <c r="P444" s="37">
        <v>0</v>
      </c>
      <c r="Q444" s="85">
        <v>0</v>
      </c>
      <c r="R444" s="85">
        <v>2</v>
      </c>
      <c r="S444" s="85">
        <v>3</v>
      </c>
      <c r="T444" s="85">
        <v>0</v>
      </c>
      <c r="U444" s="85">
        <v>0</v>
      </c>
      <c r="V444" s="47">
        <v>1700000</v>
      </c>
      <c r="W444" s="86">
        <f t="shared" si="197"/>
        <v>27</v>
      </c>
      <c r="X444">
        <f t="shared" si="172"/>
        <v>0</v>
      </c>
      <c r="Y444">
        <f t="shared" si="173"/>
        <v>0</v>
      </c>
      <c r="Z444">
        <f t="shared" si="174"/>
        <v>0</v>
      </c>
      <c r="AA444">
        <f t="shared" si="175"/>
        <v>0</v>
      </c>
      <c r="AB444">
        <f t="shared" si="176"/>
        <v>0</v>
      </c>
      <c r="AC444">
        <f t="shared" si="177"/>
        <v>0</v>
      </c>
      <c r="AD444">
        <f t="shared" si="178"/>
        <v>0</v>
      </c>
      <c r="AE444">
        <f t="shared" si="179"/>
        <v>0</v>
      </c>
      <c r="AF444">
        <f t="shared" si="180"/>
        <v>0</v>
      </c>
      <c r="AG444">
        <f t="shared" si="181"/>
        <v>1</v>
      </c>
      <c r="AH444">
        <f t="shared" si="182"/>
        <v>0</v>
      </c>
      <c r="AI444">
        <f t="shared" si="183"/>
        <v>0</v>
      </c>
      <c r="AJ444">
        <f t="shared" si="184"/>
        <v>0</v>
      </c>
      <c r="AK444">
        <f t="shared" si="185"/>
        <v>0</v>
      </c>
      <c r="AL444">
        <f t="shared" si="186"/>
        <v>0</v>
      </c>
      <c r="AM444">
        <f t="shared" si="187"/>
        <v>0</v>
      </c>
      <c r="AN444">
        <f t="shared" si="188"/>
        <v>0</v>
      </c>
      <c r="AO444">
        <f t="shared" si="189"/>
        <v>0</v>
      </c>
      <c r="AP444">
        <f t="shared" si="170"/>
        <v>0</v>
      </c>
      <c r="AQ444">
        <f t="shared" si="190"/>
        <v>0</v>
      </c>
      <c r="AR444">
        <f t="shared" si="191"/>
        <v>0</v>
      </c>
      <c r="AS444">
        <f t="shared" si="192"/>
        <v>0</v>
      </c>
      <c r="AT444">
        <f t="shared" si="193"/>
        <v>0</v>
      </c>
      <c r="AU444">
        <f t="shared" si="171"/>
        <v>0</v>
      </c>
      <c r="AV444">
        <f t="shared" si="194"/>
        <v>0</v>
      </c>
      <c r="AW444">
        <f t="shared" si="195"/>
        <v>0</v>
      </c>
      <c r="AX444">
        <f t="shared" si="196"/>
        <v>0</v>
      </c>
    </row>
    <row r="445" spans="1:50" ht="63" hidden="1" x14ac:dyDescent="0.25">
      <c r="A445" s="115">
        <v>444</v>
      </c>
      <c r="B445" s="24" t="s">
        <v>1203</v>
      </c>
      <c r="C445" s="24" t="s">
        <v>1206</v>
      </c>
      <c r="D445" s="24" t="s">
        <v>1207</v>
      </c>
      <c r="E445" s="37">
        <v>100000</v>
      </c>
      <c r="F445" s="37">
        <v>0</v>
      </c>
      <c r="G445" s="37">
        <v>0</v>
      </c>
      <c r="H445" s="37">
        <v>3</v>
      </c>
      <c r="I445" s="37">
        <v>1</v>
      </c>
      <c r="J445" s="37">
        <v>0</v>
      </c>
      <c r="K445" s="37">
        <v>3</v>
      </c>
      <c r="L445" s="37">
        <v>0</v>
      </c>
      <c r="M445" s="37">
        <v>2</v>
      </c>
      <c r="N445" s="37">
        <v>10</v>
      </c>
      <c r="O445" s="37">
        <v>0</v>
      </c>
      <c r="P445" s="37">
        <v>0</v>
      </c>
      <c r="Q445" s="37">
        <v>0</v>
      </c>
      <c r="R445" s="37">
        <v>2</v>
      </c>
      <c r="S445" s="37">
        <v>3</v>
      </c>
      <c r="T445" s="37">
        <v>3</v>
      </c>
      <c r="U445" s="37">
        <v>0</v>
      </c>
      <c r="V445" s="37">
        <v>80000</v>
      </c>
      <c r="W445" s="86">
        <f t="shared" si="197"/>
        <v>27</v>
      </c>
      <c r="X445">
        <f t="shared" si="172"/>
        <v>0</v>
      </c>
      <c r="Y445">
        <f t="shared" si="173"/>
        <v>1</v>
      </c>
      <c r="Z445">
        <f t="shared" si="174"/>
        <v>0</v>
      </c>
      <c r="AA445">
        <f t="shared" si="175"/>
        <v>0</v>
      </c>
      <c r="AB445">
        <f t="shared" si="176"/>
        <v>0</v>
      </c>
      <c r="AC445">
        <f t="shared" si="177"/>
        <v>0</v>
      </c>
      <c r="AD445">
        <f t="shared" si="178"/>
        <v>0</v>
      </c>
      <c r="AE445">
        <f t="shared" si="179"/>
        <v>0</v>
      </c>
      <c r="AF445">
        <f t="shared" si="180"/>
        <v>0</v>
      </c>
      <c r="AG445">
        <f t="shared" si="181"/>
        <v>0</v>
      </c>
      <c r="AH445">
        <f t="shared" si="182"/>
        <v>0</v>
      </c>
      <c r="AI445">
        <f t="shared" si="183"/>
        <v>0</v>
      </c>
      <c r="AJ445">
        <f t="shared" si="184"/>
        <v>0</v>
      </c>
      <c r="AK445">
        <f t="shared" si="185"/>
        <v>0</v>
      </c>
      <c r="AL445">
        <f t="shared" si="186"/>
        <v>0</v>
      </c>
      <c r="AM445">
        <f t="shared" si="187"/>
        <v>0</v>
      </c>
      <c r="AN445">
        <f t="shared" si="188"/>
        <v>0</v>
      </c>
      <c r="AO445">
        <f t="shared" si="189"/>
        <v>0</v>
      </c>
      <c r="AP445">
        <f t="shared" si="170"/>
        <v>0</v>
      </c>
      <c r="AQ445">
        <f t="shared" si="190"/>
        <v>0</v>
      </c>
      <c r="AR445">
        <f t="shared" si="191"/>
        <v>0</v>
      </c>
      <c r="AS445">
        <f t="shared" si="192"/>
        <v>0</v>
      </c>
      <c r="AT445">
        <f t="shared" si="193"/>
        <v>0</v>
      </c>
      <c r="AU445">
        <f t="shared" si="171"/>
        <v>0</v>
      </c>
      <c r="AV445">
        <f t="shared" si="194"/>
        <v>0</v>
      </c>
      <c r="AW445">
        <f t="shared" si="195"/>
        <v>0</v>
      </c>
      <c r="AX445">
        <f t="shared" si="196"/>
        <v>0</v>
      </c>
    </row>
    <row r="446" spans="1:50" ht="63" hidden="1" x14ac:dyDescent="0.25">
      <c r="A446" s="115">
        <v>445</v>
      </c>
      <c r="B446" s="49" t="s">
        <v>1203</v>
      </c>
      <c r="C446" s="49" t="s">
        <v>1233</v>
      </c>
      <c r="D446" s="49" t="s">
        <v>1234</v>
      </c>
      <c r="E446" s="37">
        <v>200000</v>
      </c>
      <c r="F446" s="37">
        <v>0</v>
      </c>
      <c r="G446" s="37">
        <v>3</v>
      </c>
      <c r="H446" s="37">
        <v>3</v>
      </c>
      <c r="I446" s="37">
        <v>3</v>
      </c>
      <c r="J446" s="37">
        <v>0</v>
      </c>
      <c r="K446" s="37">
        <v>2</v>
      </c>
      <c r="L446" s="37">
        <v>0</v>
      </c>
      <c r="M446" s="37">
        <v>7</v>
      </c>
      <c r="N446" s="37">
        <v>1</v>
      </c>
      <c r="O446" s="37">
        <v>0</v>
      </c>
      <c r="P446" s="37">
        <v>0</v>
      </c>
      <c r="Q446" s="37">
        <v>0</v>
      </c>
      <c r="R446" s="37">
        <v>2</v>
      </c>
      <c r="S446" s="37">
        <v>3</v>
      </c>
      <c r="T446" s="37">
        <v>3</v>
      </c>
      <c r="U446" s="37">
        <v>0</v>
      </c>
      <c r="V446" s="37">
        <v>160000</v>
      </c>
      <c r="W446" s="86">
        <f t="shared" si="197"/>
        <v>27</v>
      </c>
      <c r="X446">
        <f t="shared" si="172"/>
        <v>0</v>
      </c>
      <c r="Y446">
        <f t="shared" si="173"/>
        <v>1</v>
      </c>
      <c r="Z446">
        <f t="shared" si="174"/>
        <v>0</v>
      </c>
      <c r="AA446">
        <f t="shared" si="175"/>
        <v>0</v>
      </c>
      <c r="AB446">
        <f t="shared" si="176"/>
        <v>0</v>
      </c>
      <c r="AC446">
        <f t="shared" si="177"/>
        <v>0</v>
      </c>
      <c r="AD446">
        <f t="shared" si="178"/>
        <v>0</v>
      </c>
      <c r="AE446">
        <f t="shared" si="179"/>
        <v>0</v>
      </c>
      <c r="AF446">
        <f t="shared" si="180"/>
        <v>0</v>
      </c>
      <c r="AG446">
        <f t="shared" si="181"/>
        <v>0</v>
      </c>
      <c r="AH446">
        <f t="shared" si="182"/>
        <v>0</v>
      </c>
      <c r="AI446">
        <f t="shared" si="183"/>
        <v>0</v>
      </c>
      <c r="AJ446">
        <f t="shared" si="184"/>
        <v>0</v>
      </c>
      <c r="AK446">
        <f t="shared" si="185"/>
        <v>0</v>
      </c>
      <c r="AL446">
        <f t="shared" si="186"/>
        <v>0</v>
      </c>
      <c r="AM446">
        <f t="shared" si="187"/>
        <v>0</v>
      </c>
      <c r="AN446">
        <f t="shared" si="188"/>
        <v>0</v>
      </c>
      <c r="AO446">
        <f t="shared" si="189"/>
        <v>0</v>
      </c>
      <c r="AP446">
        <f t="shared" si="170"/>
        <v>0</v>
      </c>
      <c r="AQ446">
        <f t="shared" si="190"/>
        <v>0</v>
      </c>
      <c r="AR446">
        <f t="shared" si="191"/>
        <v>0</v>
      </c>
      <c r="AS446">
        <f t="shared" si="192"/>
        <v>0</v>
      </c>
      <c r="AT446">
        <f t="shared" si="193"/>
        <v>0</v>
      </c>
      <c r="AU446">
        <f t="shared" si="171"/>
        <v>0</v>
      </c>
      <c r="AV446">
        <f t="shared" si="194"/>
        <v>0</v>
      </c>
      <c r="AW446">
        <f t="shared" si="195"/>
        <v>0</v>
      </c>
      <c r="AX446">
        <f t="shared" si="196"/>
        <v>0</v>
      </c>
    </row>
    <row r="447" spans="1:50" ht="63" hidden="1" x14ac:dyDescent="0.25">
      <c r="A447" s="115">
        <v>446</v>
      </c>
      <c r="B447" s="24" t="s">
        <v>406</v>
      </c>
      <c r="C447" s="24" t="s">
        <v>407</v>
      </c>
      <c r="D447" s="24" t="s">
        <v>411</v>
      </c>
      <c r="E447" s="47">
        <v>311277</v>
      </c>
      <c r="F447" s="37">
        <v>2</v>
      </c>
      <c r="G447" s="37">
        <v>3</v>
      </c>
      <c r="H447" s="37">
        <v>3</v>
      </c>
      <c r="I447" s="37">
        <v>2</v>
      </c>
      <c r="J447" s="37">
        <v>0</v>
      </c>
      <c r="K447" s="37">
        <v>1</v>
      </c>
      <c r="L447" s="37">
        <v>0</v>
      </c>
      <c r="M447" s="37">
        <v>5</v>
      </c>
      <c r="N447" s="37">
        <v>1</v>
      </c>
      <c r="O447" s="37">
        <v>2</v>
      </c>
      <c r="P447" s="37">
        <v>0</v>
      </c>
      <c r="Q447" s="37">
        <v>0</v>
      </c>
      <c r="R447" s="37">
        <v>2</v>
      </c>
      <c r="S447" s="37">
        <v>3</v>
      </c>
      <c r="T447" s="37">
        <v>3</v>
      </c>
      <c r="U447" s="37">
        <v>0</v>
      </c>
      <c r="V447" s="47">
        <v>240283.34</v>
      </c>
      <c r="W447" s="86">
        <f t="shared" si="197"/>
        <v>27</v>
      </c>
      <c r="X447">
        <f t="shared" si="172"/>
        <v>1</v>
      </c>
      <c r="Y447">
        <f t="shared" si="173"/>
        <v>0</v>
      </c>
      <c r="Z447">
        <f t="shared" si="174"/>
        <v>0</v>
      </c>
      <c r="AA447">
        <f t="shared" si="175"/>
        <v>0</v>
      </c>
      <c r="AB447">
        <f t="shared" si="176"/>
        <v>0</v>
      </c>
      <c r="AC447">
        <f t="shared" si="177"/>
        <v>0</v>
      </c>
      <c r="AD447">
        <f t="shared" si="178"/>
        <v>0</v>
      </c>
      <c r="AE447">
        <f t="shared" si="179"/>
        <v>0</v>
      </c>
      <c r="AF447">
        <f t="shared" si="180"/>
        <v>0</v>
      </c>
      <c r="AG447">
        <f t="shared" si="181"/>
        <v>0</v>
      </c>
      <c r="AH447">
        <f t="shared" si="182"/>
        <v>0</v>
      </c>
      <c r="AI447">
        <f t="shared" si="183"/>
        <v>0</v>
      </c>
      <c r="AJ447">
        <f t="shared" si="184"/>
        <v>0</v>
      </c>
      <c r="AK447">
        <f t="shared" si="185"/>
        <v>0</v>
      </c>
      <c r="AL447">
        <f t="shared" si="186"/>
        <v>0</v>
      </c>
      <c r="AM447">
        <f t="shared" si="187"/>
        <v>0</v>
      </c>
      <c r="AN447">
        <f t="shared" si="188"/>
        <v>0</v>
      </c>
      <c r="AO447">
        <f t="shared" si="189"/>
        <v>0</v>
      </c>
      <c r="AP447">
        <f t="shared" si="170"/>
        <v>0</v>
      </c>
      <c r="AQ447">
        <f t="shared" si="190"/>
        <v>0</v>
      </c>
      <c r="AR447">
        <f t="shared" si="191"/>
        <v>0</v>
      </c>
      <c r="AS447">
        <f t="shared" si="192"/>
        <v>0</v>
      </c>
      <c r="AT447">
        <f t="shared" si="193"/>
        <v>0</v>
      </c>
      <c r="AU447">
        <f t="shared" si="171"/>
        <v>0</v>
      </c>
      <c r="AV447">
        <f t="shared" si="194"/>
        <v>0</v>
      </c>
      <c r="AW447">
        <f t="shared" si="195"/>
        <v>0</v>
      </c>
      <c r="AX447">
        <f t="shared" si="196"/>
        <v>0</v>
      </c>
    </row>
    <row r="448" spans="1:50" ht="63" hidden="1" x14ac:dyDescent="0.25">
      <c r="A448" s="115">
        <v>447</v>
      </c>
      <c r="B448" s="24" t="s">
        <v>1176</v>
      </c>
      <c r="C448" s="24" t="s">
        <v>249</v>
      </c>
      <c r="D448" s="24" t="s">
        <v>1198</v>
      </c>
      <c r="E448" s="37">
        <v>144099</v>
      </c>
      <c r="F448" s="37">
        <v>2</v>
      </c>
      <c r="G448" s="37">
        <v>0</v>
      </c>
      <c r="H448" s="37">
        <v>3</v>
      </c>
      <c r="I448" s="37">
        <v>1</v>
      </c>
      <c r="J448" s="37">
        <v>0</v>
      </c>
      <c r="K448" s="37">
        <v>5</v>
      </c>
      <c r="L448" s="37">
        <v>0</v>
      </c>
      <c r="M448" s="37">
        <v>1</v>
      </c>
      <c r="N448" s="37">
        <v>10</v>
      </c>
      <c r="O448" s="37">
        <v>0</v>
      </c>
      <c r="P448" s="37">
        <v>0</v>
      </c>
      <c r="Q448" s="37">
        <v>0</v>
      </c>
      <c r="R448" s="37">
        <v>2</v>
      </c>
      <c r="S448" s="37">
        <v>3</v>
      </c>
      <c r="T448" s="37">
        <v>0</v>
      </c>
      <c r="U448" s="37">
        <v>0</v>
      </c>
      <c r="V448" s="37">
        <v>99428</v>
      </c>
      <c r="W448" s="86">
        <f t="shared" si="197"/>
        <v>27</v>
      </c>
      <c r="X448">
        <f t="shared" si="172"/>
        <v>0</v>
      </c>
      <c r="Y448">
        <f t="shared" si="173"/>
        <v>0</v>
      </c>
      <c r="Z448">
        <f t="shared" si="174"/>
        <v>0</v>
      </c>
      <c r="AA448">
        <f t="shared" si="175"/>
        <v>0</v>
      </c>
      <c r="AB448">
        <f t="shared" si="176"/>
        <v>0</v>
      </c>
      <c r="AC448">
        <f t="shared" si="177"/>
        <v>0</v>
      </c>
      <c r="AD448">
        <f t="shared" si="178"/>
        <v>0</v>
      </c>
      <c r="AE448">
        <f t="shared" si="179"/>
        <v>0</v>
      </c>
      <c r="AF448">
        <f t="shared" si="180"/>
        <v>0</v>
      </c>
      <c r="AG448">
        <f t="shared" si="181"/>
        <v>0</v>
      </c>
      <c r="AH448">
        <f t="shared" si="182"/>
        <v>0</v>
      </c>
      <c r="AI448">
        <f t="shared" si="183"/>
        <v>0</v>
      </c>
      <c r="AJ448">
        <f t="shared" si="184"/>
        <v>0</v>
      </c>
      <c r="AK448">
        <f t="shared" si="185"/>
        <v>0</v>
      </c>
      <c r="AL448">
        <f t="shared" si="186"/>
        <v>0</v>
      </c>
      <c r="AM448">
        <f t="shared" si="187"/>
        <v>0</v>
      </c>
      <c r="AN448">
        <f t="shared" si="188"/>
        <v>0</v>
      </c>
      <c r="AO448">
        <f t="shared" si="189"/>
        <v>0</v>
      </c>
      <c r="AP448">
        <f t="shared" si="170"/>
        <v>1</v>
      </c>
      <c r="AQ448">
        <f t="shared" si="190"/>
        <v>0</v>
      </c>
      <c r="AR448">
        <f t="shared" si="191"/>
        <v>0</v>
      </c>
      <c r="AS448">
        <f t="shared" si="192"/>
        <v>0</v>
      </c>
      <c r="AT448">
        <f t="shared" si="193"/>
        <v>0</v>
      </c>
      <c r="AU448">
        <f t="shared" si="171"/>
        <v>0</v>
      </c>
      <c r="AV448">
        <f t="shared" si="194"/>
        <v>0</v>
      </c>
      <c r="AW448">
        <f t="shared" si="195"/>
        <v>0</v>
      </c>
      <c r="AX448">
        <f t="shared" si="196"/>
        <v>0</v>
      </c>
    </row>
    <row r="449" spans="1:50" ht="63" hidden="1" x14ac:dyDescent="0.25">
      <c r="A449" s="115">
        <v>448</v>
      </c>
      <c r="B449" s="48" t="s">
        <v>184</v>
      </c>
      <c r="C449" s="48" t="s">
        <v>158</v>
      </c>
      <c r="D449" s="48" t="s">
        <v>186</v>
      </c>
      <c r="E449" s="47">
        <v>1200000</v>
      </c>
      <c r="F449" s="37">
        <v>0</v>
      </c>
      <c r="G449" s="85">
        <v>0</v>
      </c>
      <c r="H449" s="85">
        <v>5</v>
      </c>
      <c r="I449" s="85">
        <v>2</v>
      </c>
      <c r="J449" s="85">
        <v>0</v>
      </c>
      <c r="K449" s="85">
        <v>5</v>
      </c>
      <c r="L449" s="85">
        <v>0</v>
      </c>
      <c r="M449" s="85">
        <v>1</v>
      </c>
      <c r="N449" s="85">
        <v>5</v>
      </c>
      <c r="O449" s="37">
        <v>0</v>
      </c>
      <c r="P449" s="37">
        <v>4</v>
      </c>
      <c r="Q449" s="85">
        <v>0</v>
      </c>
      <c r="R449" s="85">
        <v>2</v>
      </c>
      <c r="S449" s="85">
        <v>3</v>
      </c>
      <c r="T449" s="85">
        <v>0</v>
      </c>
      <c r="U449" s="85">
        <v>0</v>
      </c>
      <c r="V449" s="47">
        <v>795600</v>
      </c>
      <c r="W449" s="86">
        <f t="shared" si="197"/>
        <v>27</v>
      </c>
      <c r="X449">
        <f t="shared" si="172"/>
        <v>0</v>
      </c>
      <c r="Y449">
        <f t="shared" si="173"/>
        <v>0</v>
      </c>
      <c r="Z449">
        <f t="shared" si="174"/>
        <v>0</v>
      </c>
      <c r="AA449">
        <f t="shared" si="175"/>
        <v>0</v>
      </c>
      <c r="AB449">
        <f t="shared" si="176"/>
        <v>0</v>
      </c>
      <c r="AC449">
        <f t="shared" si="177"/>
        <v>0</v>
      </c>
      <c r="AD449">
        <f t="shared" si="178"/>
        <v>0</v>
      </c>
      <c r="AE449">
        <f t="shared" si="179"/>
        <v>0</v>
      </c>
      <c r="AF449">
        <f t="shared" si="180"/>
        <v>0</v>
      </c>
      <c r="AG449">
        <f t="shared" si="181"/>
        <v>1</v>
      </c>
      <c r="AH449">
        <f t="shared" si="182"/>
        <v>0</v>
      </c>
      <c r="AI449">
        <f t="shared" si="183"/>
        <v>0</v>
      </c>
      <c r="AJ449">
        <f t="shared" si="184"/>
        <v>0</v>
      </c>
      <c r="AK449">
        <f t="shared" si="185"/>
        <v>0</v>
      </c>
      <c r="AL449">
        <f t="shared" si="186"/>
        <v>0</v>
      </c>
      <c r="AM449">
        <f t="shared" si="187"/>
        <v>0</v>
      </c>
      <c r="AN449">
        <f t="shared" si="188"/>
        <v>0</v>
      </c>
      <c r="AO449">
        <f t="shared" si="189"/>
        <v>0</v>
      </c>
      <c r="AP449">
        <f t="shared" si="170"/>
        <v>0</v>
      </c>
      <c r="AQ449">
        <f t="shared" si="190"/>
        <v>0</v>
      </c>
      <c r="AR449">
        <f t="shared" si="191"/>
        <v>0</v>
      </c>
      <c r="AS449">
        <f t="shared" si="192"/>
        <v>0</v>
      </c>
      <c r="AT449">
        <f t="shared" si="193"/>
        <v>0</v>
      </c>
      <c r="AU449">
        <f t="shared" si="171"/>
        <v>0</v>
      </c>
      <c r="AV449">
        <f t="shared" si="194"/>
        <v>0</v>
      </c>
      <c r="AW449">
        <f t="shared" si="195"/>
        <v>0</v>
      </c>
      <c r="AX449">
        <f t="shared" si="196"/>
        <v>0</v>
      </c>
    </row>
    <row r="450" spans="1:50" ht="78.75" hidden="1" x14ac:dyDescent="0.25">
      <c r="A450" s="115">
        <v>449</v>
      </c>
      <c r="B450" s="48" t="s">
        <v>1133</v>
      </c>
      <c r="C450" s="48" t="s">
        <v>111</v>
      </c>
      <c r="D450" s="48" t="s">
        <v>1135</v>
      </c>
      <c r="E450" s="47">
        <v>283264</v>
      </c>
      <c r="F450" s="37">
        <v>2</v>
      </c>
      <c r="G450" s="85">
        <v>0</v>
      </c>
      <c r="H450" s="85">
        <v>5</v>
      </c>
      <c r="I450" s="85">
        <v>1</v>
      </c>
      <c r="J450" s="85">
        <v>0</v>
      </c>
      <c r="K450" s="85">
        <v>1</v>
      </c>
      <c r="L450" s="85">
        <v>0</v>
      </c>
      <c r="M450" s="85">
        <v>1</v>
      </c>
      <c r="N450" s="85">
        <v>6</v>
      </c>
      <c r="O450" s="37">
        <v>0</v>
      </c>
      <c r="P450" s="37">
        <v>6</v>
      </c>
      <c r="Q450" s="85">
        <v>0</v>
      </c>
      <c r="R450" s="85">
        <v>2</v>
      </c>
      <c r="S450" s="85">
        <v>3</v>
      </c>
      <c r="T450" s="85">
        <v>0</v>
      </c>
      <c r="U450" s="85">
        <v>0</v>
      </c>
      <c r="V450" s="47">
        <v>218113.28</v>
      </c>
      <c r="W450" s="86">
        <f t="shared" si="197"/>
        <v>27</v>
      </c>
      <c r="X450">
        <f t="shared" si="172"/>
        <v>0</v>
      </c>
      <c r="Y450">
        <f t="shared" si="173"/>
        <v>0</v>
      </c>
      <c r="Z450">
        <f t="shared" si="174"/>
        <v>0</v>
      </c>
      <c r="AA450">
        <f t="shared" si="175"/>
        <v>0</v>
      </c>
      <c r="AB450">
        <f t="shared" si="176"/>
        <v>1</v>
      </c>
      <c r="AC450">
        <f t="shared" si="177"/>
        <v>0</v>
      </c>
      <c r="AD450">
        <f t="shared" si="178"/>
        <v>0</v>
      </c>
      <c r="AE450">
        <f t="shared" si="179"/>
        <v>0</v>
      </c>
      <c r="AF450">
        <f t="shared" si="180"/>
        <v>0</v>
      </c>
      <c r="AG450">
        <f t="shared" si="181"/>
        <v>0</v>
      </c>
      <c r="AH450">
        <f t="shared" si="182"/>
        <v>0</v>
      </c>
      <c r="AI450">
        <f t="shared" si="183"/>
        <v>0</v>
      </c>
      <c r="AJ450">
        <f t="shared" si="184"/>
        <v>0</v>
      </c>
      <c r="AK450">
        <f t="shared" si="185"/>
        <v>0</v>
      </c>
      <c r="AL450">
        <f t="shared" si="186"/>
        <v>0</v>
      </c>
      <c r="AM450">
        <f t="shared" si="187"/>
        <v>0</v>
      </c>
      <c r="AN450">
        <f t="shared" si="188"/>
        <v>0</v>
      </c>
      <c r="AO450">
        <f t="shared" si="189"/>
        <v>0</v>
      </c>
      <c r="AP450">
        <f t="shared" ref="AP450:AP513" si="198">SUM(IF(ISERR(FIND("Плавск",$B$2:$B$644)),0,1))</f>
        <v>0</v>
      </c>
      <c r="AQ450">
        <f t="shared" si="190"/>
        <v>0</v>
      </c>
      <c r="AR450">
        <f t="shared" si="191"/>
        <v>0</v>
      </c>
      <c r="AS450">
        <f t="shared" si="192"/>
        <v>0</v>
      </c>
      <c r="AT450">
        <f t="shared" si="193"/>
        <v>0</v>
      </c>
      <c r="AU450">
        <f t="shared" ref="AU450:AU513" si="199">SUM(IF(ISERR(FIND("Черн",$B$2:$B$644)),0,1))</f>
        <v>0</v>
      </c>
      <c r="AV450">
        <f t="shared" si="194"/>
        <v>0</v>
      </c>
      <c r="AW450">
        <f t="shared" si="195"/>
        <v>0</v>
      </c>
      <c r="AX450">
        <f t="shared" si="196"/>
        <v>0</v>
      </c>
    </row>
    <row r="451" spans="1:50" ht="63" hidden="1" x14ac:dyDescent="0.25">
      <c r="A451" s="115">
        <v>450</v>
      </c>
      <c r="B451" s="24" t="s">
        <v>1043</v>
      </c>
      <c r="C451" s="24" t="s">
        <v>1048</v>
      </c>
      <c r="D451" s="24" t="s">
        <v>1045</v>
      </c>
      <c r="E451" s="47">
        <v>90299</v>
      </c>
      <c r="F451" s="37">
        <v>0</v>
      </c>
      <c r="G451" s="37">
        <v>0</v>
      </c>
      <c r="H451" s="37">
        <v>5</v>
      </c>
      <c r="I451" s="37">
        <v>2</v>
      </c>
      <c r="J451" s="37">
        <v>0</v>
      </c>
      <c r="K451" s="37">
        <v>1</v>
      </c>
      <c r="L451" s="37">
        <v>0</v>
      </c>
      <c r="M451" s="37">
        <v>9</v>
      </c>
      <c r="N451" s="37">
        <v>3</v>
      </c>
      <c r="O451" s="37">
        <v>1</v>
      </c>
      <c r="P451" s="37">
        <v>1</v>
      </c>
      <c r="Q451" s="37">
        <v>0</v>
      </c>
      <c r="R451" s="37">
        <v>2</v>
      </c>
      <c r="S451" s="37">
        <v>3</v>
      </c>
      <c r="T451" s="37">
        <v>0</v>
      </c>
      <c r="U451" s="37">
        <v>0</v>
      </c>
      <c r="V451" s="47">
        <v>70433</v>
      </c>
      <c r="W451" s="86">
        <f t="shared" si="197"/>
        <v>27</v>
      </c>
      <c r="X451">
        <f t="shared" ref="X451:X514" si="200">SUM(IF(ISERR(FIND("Алекс",$B$2:$B$645)),0,1))</f>
        <v>0</v>
      </c>
      <c r="Y451">
        <f t="shared" ref="Y451:Y514" si="201">SUM(IF(ISERR(FIND("Арсен",$B$2:$B$645)),0,1))</f>
        <v>0</v>
      </c>
      <c r="Z451">
        <f t="shared" ref="Z451:Z514" si="202">SUM(IF(ISERR(FIND("Белев",$B$2:$B$645)),0,1))</f>
        <v>0</v>
      </c>
      <c r="AA451">
        <f t="shared" ref="AA451:AA514" si="203">SUM(IF(ISERR(FIND("Богор",$B$2:$B$645)),0,1))</f>
        <v>0</v>
      </c>
      <c r="AB451">
        <f t="shared" ref="AB451:AB514" si="204">SUM(IF(ISERR(FIND("Венев",$B$2:$B$645)),0,1))</f>
        <v>0</v>
      </c>
      <c r="AC451">
        <f t="shared" ref="AC451:AC514" si="205">SUM(IF(ISERR(FIND("Волов",$B$2:$B$645)),0,1))</f>
        <v>0</v>
      </c>
      <c r="AD451">
        <f t="shared" ref="AD451:AD514" si="206">SUM(IF(ISERR(FIND("Донс",$B$2:$B$645)),0,1))</f>
        <v>0</v>
      </c>
      <c r="AE451">
        <f t="shared" ref="AE451:AE514" si="207">SUM(IF(ISERR(FIND("Дубенск",$B$2:$B$645)),0,1))</f>
        <v>0</v>
      </c>
      <c r="AF451">
        <f t="shared" ref="AF451:AF514" si="208">SUM(IF(ISERR(FIND("Ефрем",$B$2:$B$645)),0,1))</f>
        <v>0</v>
      </c>
      <c r="AG451">
        <f t="shared" ref="AG451:AG514" si="209">SUM(IF(ISERR(FIND("Заок",$B$2:$B$645)),0,1))</f>
        <v>0</v>
      </c>
      <c r="AH451">
        <f t="shared" ref="AH451:AH514" si="210">SUM(IF(ISERR(FIND("Каменск",$B$2:$B$645)),0,1))</f>
        <v>0</v>
      </c>
      <c r="AI451">
        <f t="shared" ref="AI451:AI514" si="211">SUM(IF(ISERR(FIND("Кимов",$B$2:$B$645)),0,1))</f>
        <v>0</v>
      </c>
      <c r="AJ451">
        <f t="shared" ref="AJ451:AJ514" si="212">SUM(IF(ISERR(FIND("Киреев",$B$2:$B$645)),0,1))</f>
        <v>0</v>
      </c>
      <c r="AK451">
        <f t="shared" ref="AK451:AK514" si="213">SUM(IF(ISERR(FIND("Курк",$D$2:$D$645)),0,1))</f>
        <v>0</v>
      </c>
      <c r="AL451">
        <f t="shared" ref="AL451:AL514" si="214">SUM(IF(ISERR(FIND("Ленинск",$B$2:$B$645)),0,1))</f>
        <v>0</v>
      </c>
      <c r="AM451">
        <f t="shared" ref="AM451:AM514" si="215">SUM(IF(ISERR(FIND("Новогур",$B$2:$B$645)),0,1))</f>
        <v>0</v>
      </c>
      <c r="AN451">
        <f t="shared" ref="AN451:AN514" si="216">SUM(IF(ISERR(FIND("Новомоск",$B$2:$B$645)),0,1))</f>
        <v>0</v>
      </c>
      <c r="AO451">
        <f t="shared" ref="AO451:AO514" si="217">SUM(IF(ISERR(FIND("Одоев",$B$2:$B$645)),0,1))</f>
        <v>0</v>
      </c>
      <c r="AP451">
        <f t="shared" si="198"/>
        <v>1</v>
      </c>
      <c r="AQ451">
        <f t="shared" ref="AQ451:AQ514" si="218">SUM(IF(ISERR(FIND("Славн",$B$2:$B$645)),0,1))</f>
        <v>0</v>
      </c>
      <c r="AR451">
        <f t="shared" ref="AR451:AR514" si="219">SUM(IF(ISERR(FIND("Суворов",$B$2:$B$645)),0,1))</f>
        <v>0</v>
      </c>
      <c r="AS451">
        <f t="shared" ref="AS451:AS514" si="220">SUM(IF(ISERR(FIND("Тепло",$B$2:$B$645)),0,1))</f>
        <v>0</v>
      </c>
      <c r="AT451">
        <f t="shared" ref="AT451:AT514" si="221">SUM(IF(ISERR(FIND("Узлов",$B$2:$B$645)),0,1))</f>
        <v>0</v>
      </c>
      <c r="AU451">
        <f t="shared" si="199"/>
        <v>0</v>
      </c>
      <c r="AV451">
        <f t="shared" ref="AV451:AV514" si="222">SUM(IF(ISERR(FIND("Щекин",$B$2:$B$645)),0,1))</f>
        <v>0</v>
      </c>
      <c r="AW451">
        <f t="shared" ref="AW451:AW514" si="223">SUM(IF(ISERR(FIND("Ясног",$B$2:$B$645)),0,1))</f>
        <v>0</v>
      </c>
      <c r="AX451">
        <f t="shared" ref="AX451:AX514" si="224">SUM(IF(ISERR(FIND("Тул",$B$2:$B$645)),0,1))</f>
        <v>0</v>
      </c>
    </row>
    <row r="452" spans="1:50" ht="63" hidden="1" x14ac:dyDescent="0.25">
      <c r="A452" s="115">
        <v>451</v>
      </c>
      <c r="B452" s="7" t="s">
        <v>1675</v>
      </c>
      <c r="C452" s="7" t="s">
        <v>716</v>
      </c>
      <c r="D452" s="7" t="s">
        <v>1677</v>
      </c>
      <c r="E452" s="9">
        <v>717240</v>
      </c>
      <c r="F452" s="24">
        <v>4</v>
      </c>
      <c r="G452" s="7">
        <v>0</v>
      </c>
      <c r="H452" s="7">
        <v>5</v>
      </c>
      <c r="I452" s="7">
        <v>1</v>
      </c>
      <c r="J452" s="7">
        <v>0</v>
      </c>
      <c r="K452" s="7">
        <v>2</v>
      </c>
      <c r="L452" s="7">
        <v>0</v>
      </c>
      <c r="M452" s="7">
        <v>1</v>
      </c>
      <c r="N452" s="7">
        <v>9</v>
      </c>
      <c r="O452" s="24">
        <v>0</v>
      </c>
      <c r="P452" s="24">
        <v>0</v>
      </c>
      <c r="Q452" s="7">
        <v>0</v>
      </c>
      <c r="R452" s="7">
        <v>2</v>
      </c>
      <c r="S452" s="7">
        <v>3</v>
      </c>
      <c r="T452" s="7">
        <v>0</v>
      </c>
      <c r="U452" s="7">
        <v>0</v>
      </c>
      <c r="V452" s="44">
        <v>490070</v>
      </c>
      <c r="W452" s="86">
        <f t="shared" si="197"/>
        <v>27</v>
      </c>
      <c r="X452">
        <f t="shared" si="200"/>
        <v>0</v>
      </c>
      <c r="Y452">
        <f t="shared" si="201"/>
        <v>0</v>
      </c>
      <c r="Z452">
        <f t="shared" si="202"/>
        <v>0</v>
      </c>
      <c r="AA452">
        <f t="shared" si="203"/>
        <v>0</v>
      </c>
      <c r="AB452">
        <f t="shared" si="204"/>
        <v>0</v>
      </c>
      <c r="AC452">
        <f t="shared" si="205"/>
        <v>0</v>
      </c>
      <c r="AD452">
        <f t="shared" si="206"/>
        <v>0</v>
      </c>
      <c r="AE452">
        <f t="shared" si="207"/>
        <v>0</v>
      </c>
      <c r="AF452">
        <f t="shared" si="208"/>
        <v>0</v>
      </c>
      <c r="AG452">
        <f t="shared" si="209"/>
        <v>0</v>
      </c>
      <c r="AH452">
        <f t="shared" si="210"/>
        <v>0</v>
      </c>
      <c r="AI452">
        <f t="shared" si="211"/>
        <v>0</v>
      </c>
      <c r="AJ452">
        <f t="shared" si="212"/>
        <v>0</v>
      </c>
      <c r="AK452">
        <f t="shared" si="213"/>
        <v>0</v>
      </c>
      <c r="AL452">
        <f t="shared" si="214"/>
        <v>0</v>
      </c>
      <c r="AM452">
        <f t="shared" si="215"/>
        <v>0</v>
      </c>
      <c r="AN452">
        <f t="shared" si="216"/>
        <v>0</v>
      </c>
      <c r="AO452">
        <f t="shared" si="217"/>
        <v>0</v>
      </c>
      <c r="AP452">
        <f t="shared" si="198"/>
        <v>0</v>
      </c>
      <c r="AQ452">
        <f t="shared" si="218"/>
        <v>0</v>
      </c>
      <c r="AR452">
        <f t="shared" si="219"/>
        <v>0</v>
      </c>
      <c r="AS452">
        <f t="shared" si="220"/>
        <v>0</v>
      </c>
      <c r="AT452">
        <f t="shared" si="221"/>
        <v>0</v>
      </c>
      <c r="AU452">
        <f t="shared" si="199"/>
        <v>0</v>
      </c>
      <c r="AV452">
        <f t="shared" si="222"/>
        <v>1</v>
      </c>
      <c r="AW452">
        <f t="shared" si="223"/>
        <v>0</v>
      </c>
      <c r="AX452">
        <f t="shared" si="224"/>
        <v>0</v>
      </c>
    </row>
    <row r="453" spans="1:50" ht="63" hidden="1" x14ac:dyDescent="0.25">
      <c r="A453" s="115">
        <v>452</v>
      </c>
      <c r="B453" s="7" t="s">
        <v>1350</v>
      </c>
      <c r="C453" s="7" t="s">
        <v>256</v>
      </c>
      <c r="D453" s="7" t="s">
        <v>1351</v>
      </c>
      <c r="E453" s="47">
        <v>1015158.72</v>
      </c>
      <c r="F453" s="37">
        <v>5</v>
      </c>
      <c r="G453" s="85">
        <v>0</v>
      </c>
      <c r="H453" s="85">
        <v>3</v>
      </c>
      <c r="I453" s="85">
        <v>2</v>
      </c>
      <c r="J453" s="85">
        <v>0</v>
      </c>
      <c r="K453" s="85">
        <v>4</v>
      </c>
      <c r="L453" s="85">
        <v>0</v>
      </c>
      <c r="M453" s="85">
        <v>1</v>
      </c>
      <c r="N453" s="85">
        <v>7</v>
      </c>
      <c r="O453" s="37">
        <v>0</v>
      </c>
      <c r="P453" s="37">
        <v>0</v>
      </c>
      <c r="Q453" s="85">
        <v>0</v>
      </c>
      <c r="R453" s="85">
        <v>2</v>
      </c>
      <c r="S453" s="85">
        <v>3</v>
      </c>
      <c r="T453" s="85">
        <v>0</v>
      </c>
      <c r="U453" s="85">
        <v>0</v>
      </c>
      <c r="V453" s="88">
        <v>812126.97</v>
      </c>
      <c r="W453" s="86">
        <f t="shared" si="197"/>
        <v>27</v>
      </c>
      <c r="X453">
        <f t="shared" si="200"/>
        <v>0</v>
      </c>
      <c r="Y453">
        <f t="shared" si="201"/>
        <v>0</v>
      </c>
      <c r="Z453">
        <f t="shared" si="202"/>
        <v>0</v>
      </c>
      <c r="AA453">
        <f t="shared" si="203"/>
        <v>0</v>
      </c>
      <c r="AB453">
        <f t="shared" si="204"/>
        <v>0</v>
      </c>
      <c r="AC453">
        <f t="shared" si="205"/>
        <v>0</v>
      </c>
      <c r="AD453">
        <f t="shared" si="206"/>
        <v>0</v>
      </c>
      <c r="AE453">
        <f t="shared" si="207"/>
        <v>0</v>
      </c>
      <c r="AF453">
        <f t="shared" si="208"/>
        <v>0</v>
      </c>
      <c r="AG453">
        <f t="shared" si="209"/>
        <v>0</v>
      </c>
      <c r="AH453">
        <f t="shared" si="210"/>
        <v>0</v>
      </c>
      <c r="AI453">
        <f t="shared" si="211"/>
        <v>0</v>
      </c>
      <c r="AJ453">
        <f t="shared" si="212"/>
        <v>0</v>
      </c>
      <c r="AK453">
        <f t="shared" si="213"/>
        <v>0</v>
      </c>
      <c r="AL453">
        <f t="shared" si="214"/>
        <v>1</v>
      </c>
      <c r="AM453">
        <f t="shared" si="215"/>
        <v>0</v>
      </c>
      <c r="AN453">
        <f t="shared" si="216"/>
        <v>0</v>
      </c>
      <c r="AO453">
        <f t="shared" si="217"/>
        <v>0</v>
      </c>
      <c r="AP453">
        <f t="shared" si="198"/>
        <v>0</v>
      </c>
      <c r="AQ453">
        <f t="shared" si="218"/>
        <v>0</v>
      </c>
      <c r="AR453">
        <f t="shared" si="219"/>
        <v>0</v>
      </c>
      <c r="AS453">
        <f t="shared" si="220"/>
        <v>0</v>
      </c>
      <c r="AT453">
        <f t="shared" si="221"/>
        <v>0</v>
      </c>
      <c r="AU453">
        <f t="shared" si="199"/>
        <v>0</v>
      </c>
      <c r="AV453">
        <f t="shared" si="222"/>
        <v>0</v>
      </c>
      <c r="AW453">
        <f t="shared" si="223"/>
        <v>0</v>
      </c>
      <c r="AX453">
        <f t="shared" si="224"/>
        <v>0</v>
      </c>
    </row>
    <row r="454" spans="1:50" ht="63" hidden="1" x14ac:dyDescent="0.25">
      <c r="A454" s="115">
        <v>453</v>
      </c>
      <c r="B454" s="24" t="s">
        <v>274</v>
      </c>
      <c r="C454" s="24" t="s">
        <v>249</v>
      </c>
      <c r="D454" s="24" t="s">
        <v>278</v>
      </c>
      <c r="E454" s="47">
        <v>1983411.18</v>
      </c>
      <c r="F454" s="37">
        <v>10</v>
      </c>
      <c r="G454" s="37">
        <v>0</v>
      </c>
      <c r="H454" s="37">
        <v>5</v>
      </c>
      <c r="I454" s="37">
        <v>1</v>
      </c>
      <c r="J454" s="37">
        <v>0</v>
      </c>
      <c r="K454" s="37">
        <v>1</v>
      </c>
      <c r="L454" s="37">
        <v>0</v>
      </c>
      <c r="M454" s="37">
        <v>1</v>
      </c>
      <c r="N454" s="37">
        <v>3</v>
      </c>
      <c r="O454" s="37">
        <v>0</v>
      </c>
      <c r="P454" s="37">
        <v>1</v>
      </c>
      <c r="Q454" s="37">
        <v>0</v>
      </c>
      <c r="R454" s="37">
        <v>2</v>
      </c>
      <c r="S454" s="37">
        <v>3</v>
      </c>
      <c r="T454" s="37">
        <v>0</v>
      </c>
      <c r="U454" s="37">
        <v>0</v>
      </c>
      <c r="V454" s="47">
        <v>1388387.83</v>
      </c>
      <c r="W454" s="86">
        <f t="shared" si="197"/>
        <v>27</v>
      </c>
      <c r="X454">
        <f t="shared" si="200"/>
        <v>0</v>
      </c>
      <c r="Y454">
        <f t="shared" si="201"/>
        <v>0</v>
      </c>
      <c r="Z454">
        <f t="shared" si="202"/>
        <v>0</v>
      </c>
      <c r="AA454">
        <f t="shared" si="203"/>
        <v>0</v>
      </c>
      <c r="AB454">
        <f t="shared" si="204"/>
        <v>0</v>
      </c>
      <c r="AC454">
        <f t="shared" si="205"/>
        <v>0</v>
      </c>
      <c r="AD454">
        <f t="shared" si="206"/>
        <v>0</v>
      </c>
      <c r="AE454">
        <f t="shared" si="207"/>
        <v>0</v>
      </c>
      <c r="AF454">
        <f t="shared" si="208"/>
        <v>0</v>
      </c>
      <c r="AG454">
        <f t="shared" si="209"/>
        <v>0</v>
      </c>
      <c r="AH454">
        <f t="shared" si="210"/>
        <v>0</v>
      </c>
      <c r="AI454">
        <f t="shared" si="211"/>
        <v>0</v>
      </c>
      <c r="AJ454">
        <f t="shared" si="212"/>
        <v>0</v>
      </c>
      <c r="AK454">
        <f t="shared" si="213"/>
        <v>0</v>
      </c>
      <c r="AL454">
        <f t="shared" si="214"/>
        <v>1</v>
      </c>
      <c r="AM454">
        <f t="shared" si="215"/>
        <v>0</v>
      </c>
      <c r="AN454">
        <f t="shared" si="216"/>
        <v>0</v>
      </c>
      <c r="AO454">
        <f t="shared" si="217"/>
        <v>0</v>
      </c>
      <c r="AP454">
        <f t="shared" si="198"/>
        <v>0</v>
      </c>
      <c r="AQ454">
        <f t="shared" si="218"/>
        <v>0</v>
      </c>
      <c r="AR454">
        <f t="shared" si="219"/>
        <v>0</v>
      </c>
      <c r="AS454">
        <f t="shared" si="220"/>
        <v>0</v>
      </c>
      <c r="AT454">
        <f t="shared" si="221"/>
        <v>0</v>
      </c>
      <c r="AU454">
        <f t="shared" si="199"/>
        <v>0</v>
      </c>
      <c r="AV454">
        <f t="shared" si="222"/>
        <v>0</v>
      </c>
      <c r="AW454">
        <f t="shared" si="223"/>
        <v>0</v>
      </c>
      <c r="AX454">
        <f t="shared" si="224"/>
        <v>0</v>
      </c>
    </row>
    <row r="455" spans="1:50" ht="63" hidden="1" x14ac:dyDescent="0.25">
      <c r="A455" s="115">
        <v>454</v>
      </c>
      <c r="B455" s="24" t="s">
        <v>255</v>
      </c>
      <c r="C455" s="24" t="s">
        <v>259</v>
      </c>
      <c r="D455" s="24" t="s">
        <v>261</v>
      </c>
      <c r="E455" s="9">
        <v>1996200</v>
      </c>
      <c r="F455" s="24">
        <v>10</v>
      </c>
      <c r="G455" s="24">
        <v>0</v>
      </c>
      <c r="H455" s="24">
        <v>3</v>
      </c>
      <c r="I455" s="24">
        <v>1</v>
      </c>
      <c r="J455" s="24">
        <v>0</v>
      </c>
      <c r="K455" s="24">
        <v>1</v>
      </c>
      <c r="L455" s="24">
        <v>0</v>
      </c>
      <c r="M455" s="24">
        <v>1</v>
      </c>
      <c r="N455" s="24">
        <v>5</v>
      </c>
      <c r="O455" s="24">
        <v>0</v>
      </c>
      <c r="P455" s="24">
        <v>1</v>
      </c>
      <c r="Q455" s="24">
        <v>0</v>
      </c>
      <c r="R455" s="24">
        <v>2</v>
      </c>
      <c r="S455" s="24">
        <v>3</v>
      </c>
      <c r="T455" s="24">
        <v>0</v>
      </c>
      <c r="U455" s="24">
        <v>0</v>
      </c>
      <c r="V455" s="9">
        <v>1596960</v>
      </c>
      <c r="W455" s="86">
        <f t="shared" si="197"/>
        <v>27</v>
      </c>
      <c r="X455">
        <f t="shared" si="200"/>
        <v>0</v>
      </c>
      <c r="Y455">
        <f t="shared" si="201"/>
        <v>0</v>
      </c>
      <c r="Z455">
        <f t="shared" si="202"/>
        <v>0</v>
      </c>
      <c r="AA455">
        <f t="shared" si="203"/>
        <v>0</v>
      </c>
      <c r="AB455">
        <f t="shared" si="204"/>
        <v>0</v>
      </c>
      <c r="AC455">
        <f t="shared" si="205"/>
        <v>0</v>
      </c>
      <c r="AD455">
        <f t="shared" si="206"/>
        <v>0</v>
      </c>
      <c r="AE455">
        <f t="shared" si="207"/>
        <v>0</v>
      </c>
      <c r="AF455">
        <f t="shared" si="208"/>
        <v>0</v>
      </c>
      <c r="AG455">
        <f t="shared" si="209"/>
        <v>0</v>
      </c>
      <c r="AH455">
        <f t="shared" si="210"/>
        <v>0</v>
      </c>
      <c r="AI455">
        <f t="shared" si="211"/>
        <v>0</v>
      </c>
      <c r="AJ455">
        <f t="shared" si="212"/>
        <v>0</v>
      </c>
      <c r="AK455">
        <f t="shared" si="213"/>
        <v>0</v>
      </c>
      <c r="AL455">
        <f t="shared" si="214"/>
        <v>1</v>
      </c>
      <c r="AM455">
        <f t="shared" si="215"/>
        <v>0</v>
      </c>
      <c r="AN455">
        <f t="shared" si="216"/>
        <v>0</v>
      </c>
      <c r="AO455">
        <f t="shared" si="217"/>
        <v>0</v>
      </c>
      <c r="AP455">
        <f t="shared" si="198"/>
        <v>0</v>
      </c>
      <c r="AQ455">
        <f t="shared" si="218"/>
        <v>0</v>
      </c>
      <c r="AR455">
        <f t="shared" si="219"/>
        <v>0</v>
      </c>
      <c r="AS455">
        <f t="shared" si="220"/>
        <v>0</v>
      </c>
      <c r="AT455">
        <f t="shared" si="221"/>
        <v>0</v>
      </c>
      <c r="AU455">
        <f t="shared" si="199"/>
        <v>0</v>
      </c>
      <c r="AV455">
        <f t="shared" si="222"/>
        <v>0</v>
      </c>
      <c r="AW455">
        <f t="shared" si="223"/>
        <v>0</v>
      </c>
      <c r="AX455">
        <f t="shared" si="224"/>
        <v>0</v>
      </c>
    </row>
    <row r="456" spans="1:50" ht="94.5" hidden="1" x14ac:dyDescent="0.25">
      <c r="A456" s="115">
        <v>455</v>
      </c>
      <c r="B456" s="24" t="s">
        <v>397</v>
      </c>
      <c r="C456" s="24" t="s">
        <v>398</v>
      </c>
      <c r="D456" s="24" t="s">
        <v>405</v>
      </c>
      <c r="E456" s="9">
        <v>1974795.9</v>
      </c>
      <c r="F456" s="24">
        <v>2</v>
      </c>
      <c r="G456" s="24">
        <v>3</v>
      </c>
      <c r="H456" s="24">
        <v>3</v>
      </c>
      <c r="I456" s="24">
        <v>1</v>
      </c>
      <c r="J456" s="24">
        <v>0</v>
      </c>
      <c r="K456" s="24">
        <v>4</v>
      </c>
      <c r="L456" s="24">
        <v>0</v>
      </c>
      <c r="M456" s="24">
        <v>1</v>
      </c>
      <c r="N456" s="24">
        <v>3</v>
      </c>
      <c r="O456" s="24">
        <v>1</v>
      </c>
      <c r="P456" s="24">
        <v>1</v>
      </c>
      <c r="Q456" s="24">
        <v>0</v>
      </c>
      <c r="R456" s="24">
        <v>2</v>
      </c>
      <c r="S456" s="24">
        <v>3</v>
      </c>
      <c r="T456" s="24">
        <v>3</v>
      </c>
      <c r="U456" s="24">
        <v>0</v>
      </c>
      <c r="V456" s="9">
        <v>1527673.7</v>
      </c>
      <c r="W456" s="86">
        <f t="shared" si="197"/>
        <v>27</v>
      </c>
      <c r="X456">
        <f t="shared" si="200"/>
        <v>1</v>
      </c>
      <c r="Y456">
        <f t="shared" si="201"/>
        <v>0</v>
      </c>
      <c r="Z456">
        <f t="shared" si="202"/>
        <v>0</v>
      </c>
      <c r="AA456">
        <f t="shared" si="203"/>
        <v>0</v>
      </c>
      <c r="AB456">
        <f t="shared" si="204"/>
        <v>0</v>
      </c>
      <c r="AC456">
        <f t="shared" si="205"/>
        <v>0</v>
      </c>
      <c r="AD456">
        <f t="shared" si="206"/>
        <v>0</v>
      </c>
      <c r="AE456">
        <f t="shared" si="207"/>
        <v>0</v>
      </c>
      <c r="AF456">
        <f t="shared" si="208"/>
        <v>0</v>
      </c>
      <c r="AG456">
        <f t="shared" si="209"/>
        <v>0</v>
      </c>
      <c r="AH456">
        <f t="shared" si="210"/>
        <v>0</v>
      </c>
      <c r="AI456">
        <f t="shared" si="211"/>
        <v>0</v>
      </c>
      <c r="AJ456">
        <f t="shared" si="212"/>
        <v>0</v>
      </c>
      <c r="AK456">
        <f t="shared" si="213"/>
        <v>0</v>
      </c>
      <c r="AL456">
        <f t="shared" si="214"/>
        <v>0</v>
      </c>
      <c r="AM456">
        <f t="shared" si="215"/>
        <v>0</v>
      </c>
      <c r="AN456">
        <f t="shared" si="216"/>
        <v>0</v>
      </c>
      <c r="AO456">
        <f t="shared" si="217"/>
        <v>0</v>
      </c>
      <c r="AP456">
        <f t="shared" si="198"/>
        <v>0</v>
      </c>
      <c r="AQ456">
        <f t="shared" si="218"/>
        <v>0</v>
      </c>
      <c r="AR456">
        <f t="shared" si="219"/>
        <v>0</v>
      </c>
      <c r="AS456">
        <f t="shared" si="220"/>
        <v>0</v>
      </c>
      <c r="AT456">
        <f t="shared" si="221"/>
        <v>0</v>
      </c>
      <c r="AU456">
        <f t="shared" si="199"/>
        <v>0</v>
      </c>
      <c r="AV456">
        <f t="shared" si="222"/>
        <v>0</v>
      </c>
      <c r="AW456">
        <f t="shared" si="223"/>
        <v>0</v>
      </c>
      <c r="AX456">
        <f t="shared" si="224"/>
        <v>0</v>
      </c>
    </row>
    <row r="457" spans="1:50" ht="173.25" hidden="1" x14ac:dyDescent="0.25">
      <c r="A457" s="115">
        <v>456</v>
      </c>
      <c r="B457" s="24" t="s">
        <v>614</v>
      </c>
      <c r="C457" s="24" t="s">
        <v>619</v>
      </c>
      <c r="D457" s="24" t="s">
        <v>620</v>
      </c>
      <c r="E457" s="9">
        <v>1485000</v>
      </c>
      <c r="F457" s="24">
        <v>1</v>
      </c>
      <c r="G457" s="24">
        <v>0</v>
      </c>
      <c r="H457" s="24">
        <v>3</v>
      </c>
      <c r="I457" s="24">
        <v>3</v>
      </c>
      <c r="J457" s="24">
        <v>0</v>
      </c>
      <c r="K457" s="24">
        <v>3</v>
      </c>
      <c r="L457" s="24">
        <v>0</v>
      </c>
      <c r="M457" s="24">
        <v>8</v>
      </c>
      <c r="N457" s="24">
        <v>1</v>
      </c>
      <c r="O457" s="24">
        <v>1</v>
      </c>
      <c r="P457" s="24">
        <v>1</v>
      </c>
      <c r="Q457" s="24">
        <v>0</v>
      </c>
      <c r="R457" s="24">
        <v>0</v>
      </c>
      <c r="S457" s="24">
        <v>3</v>
      </c>
      <c r="T457" s="24">
        <v>3</v>
      </c>
      <c r="U457" s="24">
        <v>0</v>
      </c>
      <c r="V457" s="9">
        <v>1188000</v>
      </c>
      <c r="W457" s="86">
        <f t="shared" si="197"/>
        <v>27</v>
      </c>
      <c r="X457">
        <f t="shared" si="200"/>
        <v>0</v>
      </c>
      <c r="Y457">
        <f t="shared" si="201"/>
        <v>0</v>
      </c>
      <c r="Z457">
        <f t="shared" si="202"/>
        <v>0</v>
      </c>
      <c r="AA457">
        <f t="shared" si="203"/>
        <v>0</v>
      </c>
      <c r="AB457">
        <f t="shared" si="204"/>
        <v>0</v>
      </c>
      <c r="AC457">
        <f t="shared" si="205"/>
        <v>0</v>
      </c>
      <c r="AD457">
        <f t="shared" si="206"/>
        <v>0</v>
      </c>
      <c r="AE457">
        <f t="shared" si="207"/>
        <v>0</v>
      </c>
      <c r="AF457">
        <f t="shared" si="208"/>
        <v>0</v>
      </c>
      <c r="AG457">
        <f t="shared" si="209"/>
        <v>0</v>
      </c>
      <c r="AH457">
        <f t="shared" si="210"/>
        <v>0</v>
      </c>
      <c r="AI457">
        <f t="shared" si="211"/>
        <v>1</v>
      </c>
      <c r="AJ457">
        <f t="shared" si="212"/>
        <v>0</v>
      </c>
      <c r="AK457">
        <f t="shared" si="213"/>
        <v>0</v>
      </c>
      <c r="AL457">
        <f t="shared" si="214"/>
        <v>0</v>
      </c>
      <c r="AM457">
        <f t="shared" si="215"/>
        <v>0</v>
      </c>
      <c r="AN457">
        <f t="shared" si="216"/>
        <v>0</v>
      </c>
      <c r="AO457">
        <f t="shared" si="217"/>
        <v>0</v>
      </c>
      <c r="AP457">
        <f t="shared" si="198"/>
        <v>0</v>
      </c>
      <c r="AQ457">
        <f t="shared" si="218"/>
        <v>0</v>
      </c>
      <c r="AR457">
        <f t="shared" si="219"/>
        <v>0</v>
      </c>
      <c r="AS457">
        <f t="shared" si="220"/>
        <v>0</v>
      </c>
      <c r="AT457">
        <f t="shared" si="221"/>
        <v>0</v>
      </c>
      <c r="AU457">
        <f t="shared" si="199"/>
        <v>0</v>
      </c>
      <c r="AV457">
        <f t="shared" si="222"/>
        <v>0</v>
      </c>
      <c r="AW457">
        <f t="shared" si="223"/>
        <v>0</v>
      </c>
      <c r="AX457">
        <f t="shared" si="224"/>
        <v>0</v>
      </c>
    </row>
    <row r="458" spans="1:50" ht="220.5" hidden="1" x14ac:dyDescent="0.25">
      <c r="A458" s="115">
        <v>457</v>
      </c>
      <c r="B458" s="24" t="s">
        <v>1544</v>
      </c>
      <c r="C458" s="24" t="s">
        <v>1545</v>
      </c>
      <c r="D458" s="24" t="s">
        <v>1546</v>
      </c>
      <c r="E458" s="37">
        <v>1947647.68</v>
      </c>
      <c r="F458" s="37">
        <v>5</v>
      </c>
      <c r="G458" s="37">
        <v>3</v>
      </c>
      <c r="H458" s="37">
        <v>3</v>
      </c>
      <c r="I458" s="37">
        <v>2</v>
      </c>
      <c r="J458" s="37">
        <v>0</v>
      </c>
      <c r="K458" s="87">
        <v>1</v>
      </c>
      <c r="L458" s="37">
        <v>0</v>
      </c>
      <c r="M458" s="37">
        <v>1</v>
      </c>
      <c r="N458" s="37">
        <v>4</v>
      </c>
      <c r="O458" s="37">
        <v>0</v>
      </c>
      <c r="P458" s="37">
        <v>0</v>
      </c>
      <c r="Q458" s="37">
        <v>0</v>
      </c>
      <c r="R458" s="37">
        <v>2</v>
      </c>
      <c r="S458" s="37">
        <v>3</v>
      </c>
      <c r="T458" s="37">
        <v>3</v>
      </c>
      <c r="U458" s="37">
        <v>0</v>
      </c>
      <c r="V458" s="37">
        <v>1558118.18</v>
      </c>
      <c r="W458" s="86">
        <f t="shared" si="197"/>
        <v>27</v>
      </c>
      <c r="X458">
        <f t="shared" si="200"/>
        <v>0</v>
      </c>
      <c r="Y458">
        <f t="shared" si="201"/>
        <v>0</v>
      </c>
      <c r="Z458">
        <f t="shared" si="202"/>
        <v>0</v>
      </c>
      <c r="AA458">
        <f t="shared" si="203"/>
        <v>0</v>
      </c>
      <c r="AB458">
        <f t="shared" si="204"/>
        <v>0</v>
      </c>
      <c r="AC458">
        <f t="shared" si="205"/>
        <v>0</v>
      </c>
      <c r="AD458">
        <f t="shared" si="206"/>
        <v>0</v>
      </c>
      <c r="AE458">
        <f t="shared" si="207"/>
        <v>0</v>
      </c>
      <c r="AF458">
        <f t="shared" si="208"/>
        <v>0</v>
      </c>
      <c r="AG458">
        <f t="shared" si="209"/>
        <v>0</v>
      </c>
      <c r="AH458">
        <f t="shared" si="210"/>
        <v>0</v>
      </c>
      <c r="AI458">
        <f t="shared" si="211"/>
        <v>0</v>
      </c>
      <c r="AJ458">
        <f t="shared" si="212"/>
        <v>0</v>
      </c>
      <c r="AK458">
        <f t="shared" si="213"/>
        <v>0</v>
      </c>
      <c r="AL458">
        <f t="shared" si="214"/>
        <v>1</v>
      </c>
      <c r="AM458">
        <f t="shared" si="215"/>
        <v>0</v>
      </c>
      <c r="AN458">
        <f t="shared" si="216"/>
        <v>0</v>
      </c>
      <c r="AO458">
        <f t="shared" si="217"/>
        <v>0</v>
      </c>
      <c r="AP458">
        <f t="shared" si="198"/>
        <v>0</v>
      </c>
      <c r="AQ458">
        <f t="shared" si="218"/>
        <v>0</v>
      </c>
      <c r="AR458">
        <f t="shared" si="219"/>
        <v>0</v>
      </c>
      <c r="AS458">
        <f t="shared" si="220"/>
        <v>0</v>
      </c>
      <c r="AT458">
        <f t="shared" si="221"/>
        <v>0</v>
      </c>
      <c r="AU458">
        <f t="shared" si="199"/>
        <v>0</v>
      </c>
      <c r="AV458">
        <f t="shared" si="222"/>
        <v>0</v>
      </c>
      <c r="AW458">
        <f t="shared" si="223"/>
        <v>0</v>
      </c>
      <c r="AX458">
        <f t="shared" si="224"/>
        <v>0</v>
      </c>
    </row>
    <row r="459" spans="1:50" ht="63" hidden="1" x14ac:dyDescent="0.25">
      <c r="A459" s="115">
        <v>458</v>
      </c>
      <c r="B459" s="24" t="s">
        <v>1503</v>
      </c>
      <c r="C459" s="24" t="s">
        <v>1508</v>
      </c>
      <c r="D459" s="24" t="s">
        <v>1509</v>
      </c>
      <c r="E459" s="24">
        <v>1050000</v>
      </c>
      <c r="F459" s="37">
        <v>5</v>
      </c>
      <c r="G459" s="24">
        <v>3</v>
      </c>
      <c r="H459" s="24">
        <v>3</v>
      </c>
      <c r="I459" s="24">
        <v>1</v>
      </c>
      <c r="J459" s="24">
        <v>0</v>
      </c>
      <c r="K459" s="89">
        <v>1</v>
      </c>
      <c r="L459" s="24">
        <v>0</v>
      </c>
      <c r="M459" s="24">
        <v>1</v>
      </c>
      <c r="N459" s="24">
        <v>4</v>
      </c>
      <c r="O459" s="24">
        <v>0</v>
      </c>
      <c r="P459" s="24">
        <v>0</v>
      </c>
      <c r="Q459" s="24">
        <v>0</v>
      </c>
      <c r="R459" s="24">
        <v>2</v>
      </c>
      <c r="S459" s="24">
        <v>3</v>
      </c>
      <c r="T459" s="24">
        <v>3</v>
      </c>
      <c r="U459" s="24">
        <v>0</v>
      </c>
      <c r="V459" s="24">
        <v>840000</v>
      </c>
      <c r="W459" s="86">
        <f t="shared" si="197"/>
        <v>26</v>
      </c>
      <c r="X459">
        <f t="shared" si="200"/>
        <v>0</v>
      </c>
      <c r="Y459">
        <f t="shared" si="201"/>
        <v>0</v>
      </c>
      <c r="Z459">
        <f t="shared" si="202"/>
        <v>0</v>
      </c>
      <c r="AA459">
        <f t="shared" si="203"/>
        <v>0</v>
      </c>
      <c r="AB459">
        <f t="shared" si="204"/>
        <v>0</v>
      </c>
      <c r="AC459">
        <f t="shared" si="205"/>
        <v>0</v>
      </c>
      <c r="AD459">
        <f t="shared" si="206"/>
        <v>0</v>
      </c>
      <c r="AE459">
        <f t="shared" si="207"/>
        <v>0</v>
      </c>
      <c r="AF459">
        <f t="shared" si="208"/>
        <v>0</v>
      </c>
      <c r="AG459">
        <f t="shared" si="209"/>
        <v>0</v>
      </c>
      <c r="AH459">
        <f t="shared" si="210"/>
        <v>0</v>
      </c>
      <c r="AI459">
        <f t="shared" si="211"/>
        <v>0</v>
      </c>
      <c r="AJ459">
        <f t="shared" si="212"/>
        <v>0</v>
      </c>
      <c r="AK459">
        <f t="shared" si="213"/>
        <v>0</v>
      </c>
      <c r="AL459">
        <f t="shared" si="214"/>
        <v>1</v>
      </c>
      <c r="AM459">
        <f t="shared" si="215"/>
        <v>0</v>
      </c>
      <c r="AN459">
        <f t="shared" si="216"/>
        <v>0</v>
      </c>
      <c r="AO459">
        <f t="shared" si="217"/>
        <v>0</v>
      </c>
      <c r="AP459">
        <f t="shared" si="198"/>
        <v>0</v>
      </c>
      <c r="AQ459">
        <f t="shared" si="218"/>
        <v>0</v>
      </c>
      <c r="AR459">
        <f t="shared" si="219"/>
        <v>0</v>
      </c>
      <c r="AS459">
        <f t="shared" si="220"/>
        <v>0</v>
      </c>
      <c r="AT459">
        <f t="shared" si="221"/>
        <v>0</v>
      </c>
      <c r="AU459">
        <f t="shared" si="199"/>
        <v>0</v>
      </c>
      <c r="AV459">
        <f t="shared" si="222"/>
        <v>0</v>
      </c>
      <c r="AW459">
        <f t="shared" si="223"/>
        <v>0</v>
      </c>
      <c r="AX459">
        <f t="shared" si="224"/>
        <v>0</v>
      </c>
    </row>
    <row r="460" spans="1:50" ht="126" hidden="1" x14ac:dyDescent="0.25">
      <c r="A460" s="115">
        <v>459</v>
      </c>
      <c r="B460" s="24" t="s">
        <v>1503</v>
      </c>
      <c r="C460" s="24" t="s">
        <v>1512</v>
      </c>
      <c r="D460" s="24" t="s">
        <v>1513</v>
      </c>
      <c r="E460" s="24">
        <v>1820000</v>
      </c>
      <c r="F460" s="37">
        <v>5</v>
      </c>
      <c r="G460" s="24">
        <v>0</v>
      </c>
      <c r="H460" s="24">
        <v>3</v>
      </c>
      <c r="I460" s="24">
        <v>1</v>
      </c>
      <c r="J460" s="24">
        <v>0</v>
      </c>
      <c r="K460" s="89">
        <v>1</v>
      </c>
      <c r="L460" s="24">
        <v>0</v>
      </c>
      <c r="M460" s="24">
        <v>1</v>
      </c>
      <c r="N460" s="24">
        <v>10</v>
      </c>
      <c r="O460" s="24">
        <v>0</v>
      </c>
      <c r="P460" s="24">
        <v>0</v>
      </c>
      <c r="Q460" s="24">
        <v>0</v>
      </c>
      <c r="R460" s="24">
        <v>2</v>
      </c>
      <c r="S460" s="24">
        <v>3</v>
      </c>
      <c r="T460" s="24">
        <v>0</v>
      </c>
      <c r="U460" s="24">
        <v>0</v>
      </c>
      <c r="V460" s="24">
        <v>1456000</v>
      </c>
      <c r="W460" s="86">
        <f t="shared" si="197"/>
        <v>26</v>
      </c>
      <c r="X460">
        <f t="shared" si="200"/>
        <v>0</v>
      </c>
      <c r="Y460">
        <f t="shared" si="201"/>
        <v>0</v>
      </c>
      <c r="Z460">
        <f t="shared" si="202"/>
        <v>0</v>
      </c>
      <c r="AA460">
        <f t="shared" si="203"/>
        <v>0</v>
      </c>
      <c r="AB460">
        <f t="shared" si="204"/>
        <v>0</v>
      </c>
      <c r="AC460">
        <f t="shared" si="205"/>
        <v>0</v>
      </c>
      <c r="AD460">
        <f t="shared" si="206"/>
        <v>0</v>
      </c>
      <c r="AE460">
        <f t="shared" si="207"/>
        <v>0</v>
      </c>
      <c r="AF460">
        <f t="shared" si="208"/>
        <v>0</v>
      </c>
      <c r="AG460">
        <f t="shared" si="209"/>
        <v>0</v>
      </c>
      <c r="AH460">
        <f t="shared" si="210"/>
        <v>0</v>
      </c>
      <c r="AI460">
        <f t="shared" si="211"/>
        <v>0</v>
      </c>
      <c r="AJ460">
        <f t="shared" si="212"/>
        <v>0</v>
      </c>
      <c r="AK460">
        <f t="shared" si="213"/>
        <v>0</v>
      </c>
      <c r="AL460">
        <f t="shared" si="214"/>
        <v>1</v>
      </c>
      <c r="AM460">
        <f t="shared" si="215"/>
        <v>0</v>
      </c>
      <c r="AN460">
        <f t="shared" si="216"/>
        <v>0</v>
      </c>
      <c r="AO460">
        <f t="shared" si="217"/>
        <v>0</v>
      </c>
      <c r="AP460">
        <f t="shared" si="198"/>
        <v>0</v>
      </c>
      <c r="AQ460">
        <f t="shared" si="218"/>
        <v>0</v>
      </c>
      <c r="AR460">
        <f t="shared" si="219"/>
        <v>0</v>
      </c>
      <c r="AS460">
        <f t="shared" si="220"/>
        <v>0</v>
      </c>
      <c r="AT460">
        <f t="shared" si="221"/>
        <v>0</v>
      </c>
      <c r="AU460">
        <f t="shared" si="199"/>
        <v>0</v>
      </c>
      <c r="AV460">
        <f t="shared" si="222"/>
        <v>0</v>
      </c>
      <c r="AW460">
        <f t="shared" si="223"/>
        <v>0</v>
      </c>
      <c r="AX460">
        <f t="shared" si="224"/>
        <v>0</v>
      </c>
    </row>
    <row r="461" spans="1:50" ht="63" hidden="1" x14ac:dyDescent="0.25">
      <c r="A461" s="115">
        <v>460</v>
      </c>
      <c r="B461" s="24" t="s">
        <v>323</v>
      </c>
      <c r="C461" s="24" t="s">
        <v>249</v>
      </c>
      <c r="D461" s="24" t="s">
        <v>336</v>
      </c>
      <c r="E461" s="47">
        <v>323200</v>
      </c>
      <c r="F461" s="37">
        <v>2</v>
      </c>
      <c r="G461" s="37">
        <v>4</v>
      </c>
      <c r="H461" s="37">
        <v>3</v>
      </c>
      <c r="I461" s="37">
        <v>1</v>
      </c>
      <c r="J461" s="37">
        <v>0</v>
      </c>
      <c r="K461" s="37">
        <v>1</v>
      </c>
      <c r="L461" s="37">
        <v>0</v>
      </c>
      <c r="M461" s="37">
        <v>1</v>
      </c>
      <c r="N461" s="37">
        <v>6</v>
      </c>
      <c r="O461" s="37">
        <v>0</v>
      </c>
      <c r="P461" s="37">
        <v>0</v>
      </c>
      <c r="Q461" s="37">
        <v>2</v>
      </c>
      <c r="R461" s="37">
        <v>2</v>
      </c>
      <c r="S461" s="37">
        <v>3</v>
      </c>
      <c r="T461" s="37">
        <v>1</v>
      </c>
      <c r="U461" s="37">
        <v>0</v>
      </c>
      <c r="V461" s="47">
        <v>256000</v>
      </c>
      <c r="W461" s="86">
        <f t="shared" si="197"/>
        <v>26</v>
      </c>
      <c r="X461">
        <f t="shared" si="200"/>
        <v>0</v>
      </c>
      <c r="Y461">
        <f t="shared" si="201"/>
        <v>0</v>
      </c>
      <c r="Z461">
        <f t="shared" si="202"/>
        <v>0</v>
      </c>
      <c r="AA461">
        <f t="shared" si="203"/>
        <v>1</v>
      </c>
      <c r="AB461">
        <f t="shared" si="204"/>
        <v>0</v>
      </c>
      <c r="AC461">
        <f t="shared" si="205"/>
        <v>0</v>
      </c>
      <c r="AD461">
        <f t="shared" si="206"/>
        <v>0</v>
      </c>
      <c r="AE461">
        <f t="shared" si="207"/>
        <v>0</v>
      </c>
      <c r="AF461">
        <f t="shared" si="208"/>
        <v>0</v>
      </c>
      <c r="AG461">
        <f t="shared" si="209"/>
        <v>0</v>
      </c>
      <c r="AH461">
        <f t="shared" si="210"/>
        <v>0</v>
      </c>
      <c r="AI461">
        <f t="shared" si="211"/>
        <v>0</v>
      </c>
      <c r="AJ461">
        <f t="shared" si="212"/>
        <v>0</v>
      </c>
      <c r="AK461">
        <f t="shared" si="213"/>
        <v>0</v>
      </c>
      <c r="AL461">
        <f t="shared" si="214"/>
        <v>0</v>
      </c>
      <c r="AM461">
        <f t="shared" si="215"/>
        <v>0</v>
      </c>
      <c r="AN461">
        <f t="shared" si="216"/>
        <v>0</v>
      </c>
      <c r="AO461">
        <f t="shared" si="217"/>
        <v>0</v>
      </c>
      <c r="AP461">
        <f t="shared" si="198"/>
        <v>0</v>
      </c>
      <c r="AQ461">
        <f t="shared" si="218"/>
        <v>0</v>
      </c>
      <c r="AR461">
        <f t="shared" si="219"/>
        <v>0</v>
      </c>
      <c r="AS461">
        <f t="shared" si="220"/>
        <v>0</v>
      </c>
      <c r="AT461">
        <f t="shared" si="221"/>
        <v>0</v>
      </c>
      <c r="AU461">
        <f t="shared" si="199"/>
        <v>0</v>
      </c>
      <c r="AV461">
        <f t="shared" si="222"/>
        <v>0</v>
      </c>
      <c r="AW461">
        <f t="shared" si="223"/>
        <v>0</v>
      </c>
      <c r="AX461">
        <f t="shared" si="224"/>
        <v>0</v>
      </c>
    </row>
    <row r="462" spans="1:50" ht="78.75" hidden="1" x14ac:dyDescent="0.25">
      <c r="A462" s="115">
        <v>461</v>
      </c>
      <c r="B462" s="7" t="s">
        <v>133</v>
      </c>
      <c r="C462" s="7" t="s">
        <v>23</v>
      </c>
      <c r="D462" s="7" t="s">
        <v>134</v>
      </c>
      <c r="E462" s="47">
        <v>703500</v>
      </c>
      <c r="F462" s="37">
        <v>0</v>
      </c>
      <c r="G462" s="85">
        <v>0</v>
      </c>
      <c r="H462" s="85">
        <v>5</v>
      </c>
      <c r="I462" s="85">
        <v>1</v>
      </c>
      <c r="J462" s="85">
        <v>0</v>
      </c>
      <c r="K462" s="85">
        <v>5</v>
      </c>
      <c r="L462" s="85">
        <v>0</v>
      </c>
      <c r="M462" s="85">
        <v>1</v>
      </c>
      <c r="N462" s="85">
        <v>6</v>
      </c>
      <c r="O462" s="37">
        <v>0</v>
      </c>
      <c r="P462" s="37">
        <v>3</v>
      </c>
      <c r="Q462" s="85">
        <v>0</v>
      </c>
      <c r="R462" s="85">
        <v>2</v>
      </c>
      <c r="S462" s="85">
        <v>3</v>
      </c>
      <c r="T462" s="85">
        <v>0</v>
      </c>
      <c r="U462" s="85">
        <v>0</v>
      </c>
      <c r="V462" s="47">
        <v>475000</v>
      </c>
      <c r="W462" s="86">
        <f t="shared" si="197"/>
        <v>26</v>
      </c>
      <c r="X462">
        <f t="shared" si="200"/>
        <v>0</v>
      </c>
      <c r="Y462">
        <f t="shared" si="201"/>
        <v>0</v>
      </c>
      <c r="Z462">
        <f t="shared" si="202"/>
        <v>0</v>
      </c>
      <c r="AA462">
        <f t="shared" si="203"/>
        <v>0</v>
      </c>
      <c r="AB462">
        <f t="shared" si="204"/>
        <v>0</v>
      </c>
      <c r="AC462">
        <f t="shared" si="205"/>
        <v>0</v>
      </c>
      <c r="AD462">
        <f t="shared" si="206"/>
        <v>0</v>
      </c>
      <c r="AE462">
        <f t="shared" si="207"/>
        <v>0</v>
      </c>
      <c r="AF462">
        <f t="shared" si="208"/>
        <v>0</v>
      </c>
      <c r="AG462">
        <f t="shared" si="209"/>
        <v>0</v>
      </c>
      <c r="AH462">
        <f t="shared" si="210"/>
        <v>0</v>
      </c>
      <c r="AI462">
        <f t="shared" si="211"/>
        <v>0</v>
      </c>
      <c r="AJ462">
        <f t="shared" si="212"/>
        <v>1</v>
      </c>
      <c r="AK462">
        <f t="shared" si="213"/>
        <v>0</v>
      </c>
      <c r="AL462">
        <f t="shared" si="214"/>
        <v>0</v>
      </c>
      <c r="AM462">
        <f t="shared" si="215"/>
        <v>0</v>
      </c>
      <c r="AN462">
        <f t="shared" si="216"/>
        <v>0</v>
      </c>
      <c r="AO462">
        <f t="shared" si="217"/>
        <v>0</v>
      </c>
      <c r="AP462">
        <f t="shared" si="198"/>
        <v>0</v>
      </c>
      <c r="AQ462">
        <f t="shared" si="218"/>
        <v>0</v>
      </c>
      <c r="AR462">
        <f t="shared" si="219"/>
        <v>0</v>
      </c>
      <c r="AS462">
        <f t="shared" si="220"/>
        <v>0</v>
      </c>
      <c r="AT462">
        <f t="shared" si="221"/>
        <v>0</v>
      </c>
      <c r="AU462">
        <f t="shared" si="199"/>
        <v>0</v>
      </c>
      <c r="AV462">
        <f t="shared" si="222"/>
        <v>0</v>
      </c>
      <c r="AW462">
        <f t="shared" si="223"/>
        <v>0</v>
      </c>
      <c r="AX462">
        <f t="shared" si="224"/>
        <v>0</v>
      </c>
    </row>
    <row r="463" spans="1:50" ht="63" hidden="1" x14ac:dyDescent="0.25">
      <c r="A463" s="115">
        <v>462</v>
      </c>
      <c r="B463" s="24" t="s">
        <v>1143</v>
      </c>
      <c r="C463" s="24" t="s">
        <v>711</v>
      </c>
      <c r="D463" s="24" t="s">
        <v>1145</v>
      </c>
      <c r="E463" s="24">
        <v>499000</v>
      </c>
      <c r="F463" s="24">
        <v>0</v>
      </c>
      <c r="G463" s="24">
        <v>0</v>
      </c>
      <c r="H463" s="24">
        <v>5</v>
      </c>
      <c r="I463" s="24">
        <v>2</v>
      </c>
      <c r="J463" s="24">
        <v>0</v>
      </c>
      <c r="K463" s="24">
        <v>4</v>
      </c>
      <c r="L463" s="24">
        <v>0</v>
      </c>
      <c r="M463" s="24">
        <v>2</v>
      </c>
      <c r="N463" s="24">
        <v>3</v>
      </c>
      <c r="O463" s="24">
        <v>0</v>
      </c>
      <c r="P463" s="24">
        <v>5</v>
      </c>
      <c r="Q463" s="24">
        <v>0</v>
      </c>
      <c r="R463" s="24">
        <v>2</v>
      </c>
      <c r="S463" s="24">
        <v>3</v>
      </c>
      <c r="T463" s="24">
        <v>0</v>
      </c>
      <c r="U463" s="24">
        <v>0</v>
      </c>
      <c r="V463" s="24">
        <v>324300</v>
      </c>
      <c r="W463" s="86">
        <f t="shared" si="197"/>
        <v>26</v>
      </c>
      <c r="X463">
        <f t="shared" si="200"/>
        <v>0</v>
      </c>
      <c r="Y463">
        <f t="shared" si="201"/>
        <v>0</v>
      </c>
      <c r="Z463">
        <f t="shared" si="202"/>
        <v>0</v>
      </c>
      <c r="AA463">
        <f t="shared" si="203"/>
        <v>0</v>
      </c>
      <c r="AB463">
        <f t="shared" si="204"/>
        <v>0</v>
      </c>
      <c r="AC463">
        <f t="shared" si="205"/>
        <v>0</v>
      </c>
      <c r="AD463">
        <f t="shared" si="206"/>
        <v>0</v>
      </c>
      <c r="AE463">
        <f t="shared" si="207"/>
        <v>0</v>
      </c>
      <c r="AF463">
        <f t="shared" si="208"/>
        <v>0</v>
      </c>
      <c r="AG463">
        <f t="shared" si="209"/>
        <v>0</v>
      </c>
      <c r="AH463">
        <f t="shared" si="210"/>
        <v>0</v>
      </c>
      <c r="AI463">
        <f t="shared" si="211"/>
        <v>0</v>
      </c>
      <c r="AJ463">
        <f t="shared" si="212"/>
        <v>1</v>
      </c>
      <c r="AK463">
        <f t="shared" si="213"/>
        <v>0</v>
      </c>
      <c r="AL463">
        <f t="shared" si="214"/>
        <v>0</v>
      </c>
      <c r="AM463">
        <f t="shared" si="215"/>
        <v>0</v>
      </c>
      <c r="AN463">
        <f t="shared" si="216"/>
        <v>0</v>
      </c>
      <c r="AO463">
        <f t="shared" si="217"/>
        <v>0</v>
      </c>
      <c r="AP463">
        <f t="shared" si="198"/>
        <v>0</v>
      </c>
      <c r="AQ463">
        <f t="shared" si="218"/>
        <v>0</v>
      </c>
      <c r="AR463">
        <f t="shared" si="219"/>
        <v>0</v>
      </c>
      <c r="AS463">
        <f t="shared" si="220"/>
        <v>0</v>
      </c>
      <c r="AT463">
        <f t="shared" si="221"/>
        <v>0</v>
      </c>
      <c r="AU463">
        <f t="shared" si="199"/>
        <v>0</v>
      </c>
      <c r="AV463">
        <f t="shared" si="222"/>
        <v>0</v>
      </c>
      <c r="AW463">
        <f t="shared" si="223"/>
        <v>0</v>
      </c>
      <c r="AX463">
        <f t="shared" si="224"/>
        <v>0</v>
      </c>
    </row>
    <row r="464" spans="1:50" ht="63" hidden="1" x14ac:dyDescent="0.25">
      <c r="A464" s="115">
        <v>463</v>
      </c>
      <c r="B464" s="24" t="s">
        <v>1139</v>
      </c>
      <c r="C464" s="24" t="s">
        <v>1189</v>
      </c>
      <c r="D464" s="24" t="s">
        <v>1667</v>
      </c>
      <c r="E464" s="24">
        <v>2425500</v>
      </c>
      <c r="F464" s="24">
        <v>0</v>
      </c>
      <c r="G464" s="24">
        <v>3</v>
      </c>
      <c r="H464" s="24">
        <v>3</v>
      </c>
      <c r="I464" s="24">
        <v>2</v>
      </c>
      <c r="J464" s="24">
        <v>0</v>
      </c>
      <c r="K464" s="24">
        <v>2</v>
      </c>
      <c r="L464" s="24">
        <v>0</v>
      </c>
      <c r="M464" s="24">
        <v>0</v>
      </c>
      <c r="N464" s="24">
        <v>2</v>
      </c>
      <c r="O464" s="24">
        <v>3</v>
      </c>
      <c r="P464" s="24">
        <v>3</v>
      </c>
      <c r="Q464" s="24">
        <v>0</v>
      </c>
      <c r="R464" s="24">
        <v>2</v>
      </c>
      <c r="S464" s="24">
        <v>3</v>
      </c>
      <c r="T464" s="24">
        <v>3</v>
      </c>
      <c r="U464" s="24">
        <v>0</v>
      </c>
      <c r="V464" s="24">
        <v>1789556</v>
      </c>
      <c r="W464" s="86">
        <f t="shared" si="197"/>
        <v>26</v>
      </c>
      <c r="X464">
        <f t="shared" si="200"/>
        <v>0</v>
      </c>
      <c r="Y464">
        <f t="shared" si="201"/>
        <v>0</v>
      </c>
      <c r="Z464">
        <f t="shared" si="202"/>
        <v>0</v>
      </c>
      <c r="AA464">
        <f t="shared" si="203"/>
        <v>0</v>
      </c>
      <c r="AB464">
        <f t="shared" si="204"/>
        <v>0</v>
      </c>
      <c r="AC464">
        <f t="shared" si="205"/>
        <v>0</v>
      </c>
      <c r="AD464">
        <f t="shared" si="206"/>
        <v>0</v>
      </c>
      <c r="AE464">
        <f t="shared" si="207"/>
        <v>0</v>
      </c>
      <c r="AF464">
        <f t="shared" si="208"/>
        <v>0</v>
      </c>
      <c r="AG464">
        <f t="shared" si="209"/>
        <v>0</v>
      </c>
      <c r="AH464">
        <f t="shared" si="210"/>
        <v>0</v>
      </c>
      <c r="AI464">
        <f t="shared" si="211"/>
        <v>0</v>
      </c>
      <c r="AJ464">
        <f t="shared" si="212"/>
        <v>0</v>
      </c>
      <c r="AK464">
        <f t="shared" si="213"/>
        <v>0</v>
      </c>
      <c r="AL464">
        <f t="shared" si="214"/>
        <v>0</v>
      </c>
      <c r="AM464">
        <f t="shared" si="215"/>
        <v>0</v>
      </c>
      <c r="AN464">
        <f t="shared" si="216"/>
        <v>0</v>
      </c>
      <c r="AO464">
        <f t="shared" si="217"/>
        <v>0</v>
      </c>
      <c r="AP464">
        <f t="shared" si="198"/>
        <v>0</v>
      </c>
      <c r="AQ464">
        <f t="shared" si="218"/>
        <v>0</v>
      </c>
      <c r="AR464">
        <f t="shared" si="219"/>
        <v>0</v>
      </c>
      <c r="AS464">
        <f t="shared" si="220"/>
        <v>0</v>
      </c>
      <c r="AT464">
        <f t="shared" si="221"/>
        <v>1</v>
      </c>
      <c r="AU464">
        <f t="shared" si="199"/>
        <v>0</v>
      </c>
      <c r="AV464">
        <f t="shared" si="222"/>
        <v>0</v>
      </c>
      <c r="AW464">
        <f t="shared" si="223"/>
        <v>0</v>
      </c>
      <c r="AX464">
        <f t="shared" si="224"/>
        <v>0</v>
      </c>
    </row>
    <row r="465" spans="1:50" ht="78.75" hidden="1" x14ac:dyDescent="0.25">
      <c r="A465" s="115">
        <v>464</v>
      </c>
      <c r="B465" s="7" t="s">
        <v>49</v>
      </c>
      <c r="C465" s="7" t="s">
        <v>23</v>
      </c>
      <c r="D465" s="7" t="s">
        <v>50</v>
      </c>
      <c r="E465" s="9">
        <v>700000</v>
      </c>
      <c r="F465" s="24">
        <v>0</v>
      </c>
      <c r="G465" s="7">
        <v>0</v>
      </c>
      <c r="H465" s="7">
        <v>5</v>
      </c>
      <c r="I465" s="7">
        <v>1</v>
      </c>
      <c r="J465" s="7">
        <v>0</v>
      </c>
      <c r="K465" s="7">
        <v>5</v>
      </c>
      <c r="L465" s="7">
        <v>0</v>
      </c>
      <c r="M465" s="7">
        <v>1</v>
      </c>
      <c r="N465" s="7">
        <v>4</v>
      </c>
      <c r="O465" s="24">
        <v>0</v>
      </c>
      <c r="P465" s="24">
        <v>5</v>
      </c>
      <c r="Q465" s="7">
        <v>0</v>
      </c>
      <c r="R465" s="7">
        <v>2</v>
      </c>
      <c r="S465" s="7">
        <v>3</v>
      </c>
      <c r="T465" s="7">
        <v>0</v>
      </c>
      <c r="U465" s="7">
        <v>0</v>
      </c>
      <c r="V465" s="9">
        <v>455000</v>
      </c>
      <c r="W465" s="86">
        <f t="shared" si="197"/>
        <v>26</v>
      </c>
      <c r="X465">
        <f t="shared" si="200"/>
        <v>0</v>
      </c>
      <c r="Y465">
        <f t="shared" si="201"/>
        <v>0</v>
      </c>
      <c r="Z465">
        <f t="shared" si="202"/>
        <v>0</v>
      </c>
      <c r="AA465">
        <f t="shared" si="203"/>
        <v>0</v>
      </c>
      <c r="AB465">
        <f t="shared" si="204"/>
        <v>0</v>
      </c>
      <c r="AC465">
        <f t="shared" si="205"/>
        <v>1</v>
      </c>
      <c r="AD465">
        <f t="shared" si="206"/>
        <v>0</v>
      </c>
      <c r="AE465">
        <f t="shared" si="207"/>
        <v>0</v>
      </c>
      <c r="AF465">
        <f t="shared" si="208"/>
        <v>0</v>
      </c>
      <c r="AG465">
        <f t="shared" si="209"/>
        <v>0</v>
      </c>
      <c r="AH465">
        <f t="shared" si="210"/>
        <v>0</v>
      </c>
      <c r="AI465">
        <f t="shared" si="211"/>
        <v>0</v>
      </c>
      <c r="AJ465">
        <f t="shared" si="212"/>
        <v>0</v>
      </c>
      <c r="AK465">
        <f t="shared" si="213"/>
        <v>0</v>
      </c>
      <c r="AL465">
        <f t="shared" si="214"/>
        <v>0</v>
      </c>
      <c r="AM465">
        <f t="shared" si="215"/>
        <v>0</v>
      </c>
      <c r="AN465">
        <f t="shared" si="216"/>
        <v>0</v>
      </c>
      <c r="AO465">
        <f t="shared" si="217"/>
        <v>0</v>
      </c>
      <c r="AP465">
        <f t="shared" si="198"/>
        <v>0</v>
      </c>
      <c r="AQ465">
        <f t="shared" si="218"/>
        <v>0</v>
      </c>
      <c r="AR465">
        <f t="shared" si="219"/>
        <v>0</v>
      </c>
      <c r="AS465">
        <f t="shared" si="220"/>
        <v>0</v>
      </c>
      <c r="AT465">
        <f t="shared" si="221"/>
        <v>0</v>
      </c>
      <c r="AU465">
        <f t="shared" si="199"/>
        <v>0</v>
      </c>
      <c r="AV465">
        <f t="shared" si="222"/>
        <v>0</v>
      </c>
      <c r="AW465">
        <f t="shared" si="223"/>
        <v>0</v>
      </c>
      <c r="AX465">
        <f t="shared" si="224"/>
        <v>0</v>
      </c>
    </row>
    <row r="466" spans="1:50" ht="78.75" hidden="1" x14ac:dyDescent="0.25">
      <c r="A466" s="115">
        <v>465</v>
      </c>
      <c r="B466" s="7" t="s">
        <v>1681</v>
      </c>
      <c r="C466" s="7" t="s">
        <v>1686</v>
      </c>
      <c r="D466" s="7" t="s">
        <v>1687</v>
      </c>
      <c r="E466" s="9">
        <v>2000000</v>
      </c>
      <c r="F466" s="24">
        <v>0</v>
      </c>
      <c r="G466" s="7">
        <v>3</v>
      </c>
      <c r="H466" s="7">
        <v>3</v>
      </c>
      <c r="I466" s="7">
        <v>0</v>
      </c>
      <c r="J466" s="7">
        <v>0</v>
      </c>
      <c r="K466" s="7">
        <v>2</v>
      </c>
      <c r="L466" s="7">
        <v>0</v>
      </c>
      <c r="M466" s="7">
        <v>1</v>
      </c>
      <c r="N466" s="7">
        <v>9</v>
      </c>
      <c r="O466" s="24">
        <v>0</v>
      </c>
      <c r="P466" s="24">
        <v>0</v>
      </c>
      <c r="Q466" s="7">
        <v>0</v>
      </c>
      <c r="R466" s="7">
        <v>2</v>
      </c>
      <c r="S466" s="7">
        <v>3</v>
      </c>
      <c r="T466" s="7">
        <v>3</v>
      </c>
      <c r="U466" s="7">
        <v>0</v>
      </c>
      <c r="V466" s="44">
        <v>1600000</v>
      </c>
      <c r="W466" s="86">
        <f t="shared" si="197"/>
        <v>26</v>
      </c>
      <c r="X466">
        <f t="shared" si="200"/>
        <v>0</v>
      </c>
      <c r="Y466">
        <f t="shared" si="201"/>
        <v>0</v>
      </c>
      <c r="Z466">
        <f t="shared" si="202"/>
        <v>0</v>
      </c>
      <c r="AA466">
        <f t="shared" si="203"/>
        <v>0</v>
      </c>
      <c r="AB466">
        <f t="shared" si="204"/>
        <v>0</v>
      </c>
      <c r="AC466">
        <f t="shared" si="205"/>
        <v>0</v>
      </c>
      <c r="AD466">
        <f t="shared" si="206"/>
        <v>0</v>
      </c>
      <c r="AE466">
        <f t="shared" si="207"/>
        <v>0</v>
      </c>
      <c r="AF466">
        <f t="shared" si="208"/>
        <v>0</v>
      </c>
      <c r="AG466">
        <f t="shared" si="209"/>
        <v>0</v>
      </c>
      <c r="AH466">
        <f t="shared" si="210"/>
        <v>0</v>
      </c>
      <c r="AI466">
        <f t="shared" si="211"/>
        <v>0</v>
      </c>
      <c r="AJ466">
        <f t="shared" si="212"/>
        <v>0</v>
      </c>
      <c r="AK466">
        <f t="shared" si="213"/>
        <v>0</v>
      </c>
      <c r="AL466">
        <f t="shared" si="214"/>
        <v>0</v>
      </c>
      <c r="AM466">
        <f t="shared" si="215"/>
        <v>0</v>
      </c>
      <c r="AN466">
        <f t="shared" si="216"/>
        <v>0</v>
      </c>
      <c r="AO466">
        <f t="shared" si="217"/>
        <v>0</v>
      </c>
      <c r="AP466">
        <f t="shared" si="198"/>
        <v>0</v>
      </c>
      <c r="AQ466">
        <f t="shared" si="218"/>
        <v>0</v>
      </c>
      <c r="AR466">
        <f t="shared" si="219"/>
        <v>0</v>
      </c>
      <c r="AS466">
        <f t="shared" si="220"/>
        <v>0</v>
      </c>
      <c r="AT466">
        <f t="shared" si="221"/>
        <v>0</v>
      </c>
      <c r="AU466">
        <f t="shared" si="199"/>
        <v>0</v>
      </c>
      <c r="AV466">
        <f t="shared" si="222"/>
        <v>1</v>
      </c>
      <c r="AW466">
        <f t="shared" si="223"/>
        <v>0</v>
      </c>
      <c r="AX466">
        <f t="shared" si="224"/>
        <v>0</v>
      </c>
    </row>
    <row r="467" spans="1:50" ht="63" hidden="1" x14ac:dyDescent="0.25">
      <c r="A467" s="115">
        <v>466</v>
      </c>
      <c r="B467" s="24" t="s">
        <v>1176</v>
      </c>
      <c r="C467" s="24" t="s">
        <v>1187</v>
      </c>
      <c r="D467" s="24" t="s">
        <v>1192</v>
      </c>
      <c r="E467" s="37">
        <v>204510</v>
      </c>
      <c r="F467" s="37">
        <v>2</v>
      </c>
      <c r="G467" s="37">
        <v>3</v>
      </c>
      <c r="H467" s="37">
        <v>3</v>
      </c>
      <c r="I467" s="37">
        <v>1</v>
      </c>
      <c r="J467" s="37">
        <v>0</v>
      </c>
      <c r="K467" s="37">
        <v>2</v>
      </c>
      <c r="L467" s="37">
        <v>0</v>
      </c>
      <c r="M467" s="37">
        <v>2</v>
      </c>
      <c r="N467" s="37">
        <v>5</v>
      </c>
      <c r="O467" s="37">
        <v>0</v>
      </c>
      <c r="P467" s="37">
        <v>0</v>
      </c>
      <c r="Q467" s="37">
        <v>0</v>
      </c>
      <c r="R467" s="37">
        <v>2</v>
      </c>
      <c r="S467" s="37">
        <v>3</v>
      </c>
      <c r="T467" s="37">
        <v>3</v>
      </c>
      <c r="U467" s="37">
        <v>0</v>
      </c>
      <c r="V467" s="37">
        <v>161410</v>
      </c>
      <c r="W467" s="86">
        <f t="shared" si="197"/>
        <v>26</v>
      </c>
      <c r="X467">
        <f t="shared" si="200"/>
        <v>0</v>
      </c>
      <c r="Y467">
        <f t="shared" si="201"/>
        <v>0</v>
      </c>
      <c r="Z467">
        <f t="shared" si="202"/>
        <v>0</v>
      </c>
      <c r="AA467">
        <f t="shared" si="203"/>
        <v>0</v>
      </c>
      <c r="AB467">
        <f t="shared" si="204"/>
        <v>0</v>
      </c>
      <c r="AC467">
        <f t="shared" si="205"/>
        <v>0</v>
      </c>
      <c r="AD467">
        <f t="shared" si="206"/>
        <v>0</v>
      </c>
      <c r="AE467">
        <f t="shared" si="207"/>
        <v>0</v>
      </c>
      <c r="AF467">
        <f t="shared" si="208"/>
        <v>0</v>
      </c>
      <c r="AG467">
        <f t="shared" si="209"/>
        <v>0</v>
      </c>
      <c r="AH467">
        <f t="shared" si="210"/>
        <v>0</v>
      </c>
      <c r="AI467">
        <f t="shared" si="211"/>
        <v>0</v>
      </c>
      <c r="AJ467">
        <f t="shared" si="212"/>
        <v>0</v>
      </c>
      <c r="AK467">
        <f t="shared" si="213"/>
        <v>0</v>
      </c>
      <c r="AL467">
        <f t="shared" si="214"/>
        <v>0</v>
      </c>
      <c r="AM467">
        <f t="shared" si="215"/>
        <v>0</v>
      </c>
      <c r="AN467">
        <f t="shared" si="216"/>
        <v>0</v>
      </c>
      <c r="AO467">
        <f t="shared" si="217"/>
        <v>0</v>
      </c>
      <c r="AP467">
        <f t="shared" si="198"/>
        <v>1</v>
      </c>
      <c r="AQ467">
        <f t="shared" si="218"/>
        <v>0</v>
      </c>
      <c r="AR467">
        <f t="shared" si="219"/>
        <v>0</v>
      </c>
      <c r="AS467">
        <f t="shared" si="220"/>
        <v>0</v>
      </c>
      <c r="AT467">
        <f t="shared" si="221"/>
        <v>0</v>
      </c>
      <c r="AU467">
        <f t="shared" si="199"/>
        <v>0</v>
      </c>
      <c r="AV467">
        <f t="shared" si="222"/>
        <v>0</v>
      </c>
      <c r="AW467">
        <f t="shared" si="223"/>
        <v>0</v>
      </c>
      <c r="AX467">
        <f t="shared" si="224"/>
        <v>0</v>
      </c>
    </row>
    <row r="468" spans="1:50" ht="63" hidden="1" x14ac:dyDescent="0.25">
      <c r="A468" s="115">
        <v>467</v>
      </c>
      <c r="B468" s="24" t="s">
        <v>1403</v>
      </c>
      <c r="C468" s="24" t="s">
        <v>1409</v>
      </c>
      <c r="D468" s="24" t="s">
        <v>1410</v>
      </c>
      <c r="E468" s="9">
        <v>2000000</v>
      </c>
      <c r="F468" s="24">
        <v>10</v>
      </c>
      <c r="G468" s="24">
        <v>0</v>
      </c>
      <c r="H468" s="24">
        <v>3</v>
      </c>
      <c r="I468" s="24">
        <v>3</v>
      </c>
      <c r="J468" s="24">
        <v>0</v>
      </c>
      <c r="K468" s="24">
        <v>1</v>
      </c>
      <c r="L468" s="24">
        <v>0</v>
      </c>
      <c r="M468" s="24">
        <v>1</v>
      </c>
      <c r="N468" s="24">
        <v>0</v>
      </c>
      <c r="O468" s="24">
        <v>0</v>
      </c>
      <c r="P468" s="24">
        <v>3</v>
      </c>
      <c r="Q468" s="24">
        <v>0</v>
      </c>
      <c r="R468" s="24">
        <v>2</v>
      </c>
      <c r="S468" s="24">
        <v>3</v>
      </c>
      <c r="T468" s="24">
        <v>0</v>
      </c>
      <c r="U468" s="24">
        <v>0</v>
      </c>
      <c r="V468" s="9">
        <v>1440000</v>
      </c>
      <c r="W468" s="86">
        <f t="shared" si="197"/>
        <v>26</v>
      </c>
      <c r="X468">
        <f t="shared" si="200"/>
        <v>0</v>
      </c>
      <c r="Y468">
        <f t="shared" si="201"/>
        <v>0</v>
      </c>
      <c r="Z468">
        <f t="shared" si="202"/>
        <v>0</v>
      </c>
      <c r="AA468">
        <f t="shared" si="203"/>
        <v>0</v>
      </c>
      <c r="AB468">
        <f t="shared" si="204"/>
        <v>1</v>
      </c>
      <c r="AC468">
        <f t="shared" si="205"/>
        <v>0</v>
      </c>
      <c r="AD468">
        <f t="shared" si="206"/>
        <v>0</v>
      </c>
      <c r="AE468">
        <f t="shared" si="207"/>
        <v>0</v>
      </c>
      <c r="AF468">
        <f t="shared" si="208"/>
        <v>0</v>
      </c>
      <c r="AG468">
        <f t="shared" si="209"/>
        <v>0</v>
      </c>
      <c r="AH468">
        <f t="shared" si="210"/>
        <v>0</v>
      </c>
      <c r="AI468">
        <f t="shared" si="211"/>
        <v>0</v>
      </c>
      <c r="AJ468">
        <f t="shared" si="212"/>
        <v>0</v>
      </c>
      <c r="AK468">
        <f t="shared" si="213"/>
        <v>0</v>
      </c>
      <c r="AL468">
        <f t="shared" si="214"/>
        <v>0</v>
      </c>
      <c r="AM468">
        <f t="shared" si="215"/>
        <v>0</v>
      </c>
      <c r="AN468">
        <f t="shared" si="216"/>
        <v>0</v>
      </c>
      <c r="AO468">
        <f t="shared" si="217"/>
        <v>0</v>
      </c>
      <c r="AP468">
        <f t="shared" si="198"/>
        <v>0</v>
      </c>
      <c r="AQ468">
        <f t="shared" si="218"/>
        <v>0</v>
      </c>
      <c r="AR468">
        <f t="shared" si="219"/>
        <v>0</v>
      </c>
      <c r="AS468">
        <f t="shared" si="220"/>
        <v>0</v>
      </c>
      <c r="AT468">
        <f t="shared" si="221"/>
        <v>0</v>
      </c>
      <c r="AU468">
        <f t="shared" si="199"/>
        <v>0</v>
      </c>
      <c r="AV468">
        <f t="shared" si="222"/>
        <v>0</v>
      </c>
      <c r="AW468">
        <f t="shared" si="223"/>
        <v>0</v>
      </c>
      <c r="AX468">
        <f t="shared" si="224"/>
        <v>0</v>
      </c>
    </row>
    <row r="469" spans="1:50" ht="63" hidden="1" x14ac:dyDescent="0.25">
      <c r="A469" s="115">
        <v>468</v>
      </c>
      <c r="B469" s="24" t="s">
        <v>964</v>
      </c>
      <c r="C469" s="24" t="s">
        <v>1034</v>
      </c>
      <c r="D469" s="24" t="s">
        <v>1050</v>
      </c>
      <c r="E469" s="47">
        <v>658024</v>
      </c>
      <c r="F469" s="37">
        <v>2</v>
      </c>
      <c r="G469" s="37">
        <v>0</v>
      </c>
      <c r="H469" s="37">
        <v>5</v>
      </c>
      <c r="I469" s="37">
        <v>1</v>
      </c>
      <c r="J469" s="37">
        <v>0</v>
      </c>
      <c r="K469" s="37">
        <v>2</v>
      </c>
      <c r="L469" s="37">
        <v>0</v>
      </c>
      <c r="M469" s="37">
        <v>1</v>
      </c>
      <c r="N469" s="37">
        <v>10</v>
      </c>
      <c r="O469" s="37">
        <v>0</v>
      </c>
      <c r="P469" s="37">
        <v>0</v>
      </c>
      <c r="Q469" s="37">
        <v>0</v>
      </c>
      <c r="R469" s="37">
        <v>2</v>
      </c>
      <c r="S469" s="37">
        <v>3</v>
      </c>
      <c r="T469" s="37">
        <v>0</v>
      </c>
      <c r="U469" s="37">
        <v>0</v>
      </c>
      <c r="V469" s="47">
        <v>430296</v>
      </c>
      <c r="W469" s="86">
        <f t="shared" si="197"/>
        <v>26</v>
      </c>
      <c r="X469">
        <f t="shared" si="200"/>
        <v>0</v>
      </c>
      <c r="Y469">
        <f t="shared" si="201"/>
        <v>0</v>
      </c>
      <c r="Z469">
        <f t="shared" si="202"/>
        <v>0</v>
      </c>
      <c r="AA469">
        <f t="shared" si="203"/>
        <v>0</v>
      </c>
      <c r="AB469">
        <f t="shared" si="204"/>
        <v>0</v>
      </c>
      <c r="AC469">
        <f t="shared" si="205"/>
        <v>0</v>
      </c>
      <c r="AD469">
        <f t="shared" si="206"/>
        <v>0</v>
      </c>
      <c r="AE469">
        <f t="shared" si="207"/>
        <v>0</v>
      </c>
      <c r="AF469">
        <f t="shared" si="208"/>
        <v>0</v>
      </c>
      <c r="AG469">
        <f t="shared" si="209"/>
        <v>0</v>
      </c>
      <c r="AH469">
        <f t="shared" si="210"/>
        <v>0</v>
      </c>
      <c r="AI469">
        <f t="shared" si="211"/>
        <v>0</v>
      </c>
      <c r="AJ469">
        <f t="shared" si="212"/>
        <v>0</v>
      </c>
      <c r="AK469">
        <f t="shared" si="213"/>
        <v>0</v>
      </c>
      <c r="AL469">
        <f t="shared" si="214"/>
        <v>0</v>
      </c>
      <c r="AM469">
        <f t="shared" si="215"/>
        <v>0</v>
      </c>
      <c r="AN469">
        <f t="shared" si="216"/>
        <v>0</v>
      </c>
      <c r="AO469">
        <f t="shared" si="217"/>
        <v>0</v>
      </c>
      <c r="AP469">
        <f t="shared" si="198"/>
        <v>1</v>
      </c>
      <c r="AQ469">
        <f t="shared" si="218"/>
        <v>0</v>
      </c>
      <c r="AR469">
        <f t="shared" si="219"/>
        <v>0</v>
      </c>
      <c r="AS469">
        <f t="shared" si="220"/>
        <v>0</v>
      </c>
      <c r="AT469">
        <f t="shared" si="221"/>
        <v>0</v>
      </c>
      <c r="AU469">
        <f t="shared" si="199"/>
        <v>0</v>
      </c>
      <c r="AV469">
        <f t="shared" si="222"/>
        <v>0</v>
      </c>
      <c r="AW469">
        <f t="shared" si="223"/>
        <v>0</v>
      </c>
      <c r="AX469">
        <f t="shared" si="224"/>
        <v>0</v>
      </c>
    </row>
    <row r="470" spans="1:50" ht="63" hidden="1" x14ac:dyDescent="0.25">
      <c r="A470" s="115">
        <v>469</v>
      </c>
      <c r="B470" s="24" t="s">
        <v>1043</v>
      </c>
      <c r="C470" s="24" t="s">
        <v>982</v>
      </c>
      <c r="D470" s="24" t="s">
        <v>1046</v>
      </c>
      <c r="E470" s="47">
        <v>236908</v>
      </c>
      <c r="F470" s="37">
        <v>0</v>
      </c>
      <c r="G470" s="37">
        <v>3</v>
      </c>
      <c r="H470" s="37">
        <v>3</v>
      </c>
      <c r="I470" s="37">
        <v>1</v>
      </c>
      <c r="J470" s="37">
        <v>0</v>
      </c>
      <c r="K470" s="37">
        <v>5</v>
      </c>
      <c r="L470" s="37">
        <v>1</v>
      </c>
      <c r="M470" s="37">
        <v>2</v>
      </c>
      <c r="N470" s="37">
        <v>1</v>
      </c>
      <c r="O470" s="37">
        <v>1</v>
      </c>
      <c r="P470" s="37">
        <v>1</v>
      </c>
      <c r="Q470" s="37">
        <v>0</v>
      </c>
      <c r="R470" s="37">
        <v>3</v>
      </c>
      <c r="S470" s="37">
        <v>2</v>
      </c>
      <c r="T470" s="37">
        <v>3</v>
      </c>
      <c r="U470" s="37">
        <v>0</v>
      </c>
      <c r="V470" s="47">
        <v>184008.24</v>
      </c>
      <c r="W470" s="86">
        <f t="shared" si="197"/>
        <v>26</v>
      </c>
      <c r="X470">
        <f t="shared" si="200"/>
        <v>0</v>
      </c>
      <c r="Y470">
        <f t="shared" si="201"/>
        <v>0</v>
      </c>
      <c r="Z470">
        <f t="shared" si="202"/>
        <v>0</v>
      </c>
      <c r="AA470">
        <f t="shared" si="203"/>
        <v>0</v>
      </c>
      <c r="AB470">
        <f t="shared" si="204"/>
        <v>0</v>
      </c>
      <c r="AC470">
        <f t="shared" si="205"/>
        <v>0</v>
      </c>
      <c r="AD470">
        <f t="shared" si="206"/>
        <v>0</v>
      </c>
      <c r="AE470">
        <f t="shared" si="207"/>
        <v>0</v>
      </c>
      <c r="AF470">
        <f t="shared" si="208"/>
        <v>0</v>
      </c>
      <c r="AG470">
        <f t="shared" si="209"/>
        <v>0</v>
      </c>
      <c r="AH470">
        <f t="shared" si="210"/>
        <v>0</v>
      </c>
      <c r="AI470">
        <f t="shared" si="211"/>
        <v>0</v>
      </c>
      <c r="AJ470">
        <f t="shared" si="212"/>
        <v>0</v>
      </c>
      <c r="AK470">
        <f t="shared" si="213"/>
        <v>0</v>
      </c>
      <c r="AL470">
        <f t="shared" si="214"/>
        <v>0</v>
      </c>
      <c r="AM470">
        <f t="shared" si="215"/>
        <v>0</v>
      </c>
      <c r="AN470">
        <f t="shared" si="216"/>
        <v>0</v>
      </c>
      <c r="AO470">
        <f t="shared" si="217"/>
        <v>0</v>
      </c>
      <c r="AP470">
        <f t="shared" si="198"/>
        <v>1</v>
      </c>
      <c r="AQ470">
        <f t="shared" si="218"/>
        <v>0</v>
      </c>
      <c r="AR470">
        <f t="shared" si="219"/>
        <v>0</v>
      </c>
      <c r="AS470">
        <f t="shared" si="220"/>
        <v>0</v>
      </c>
      <c r="AT470">
        <f t="shared" si="221"/>
        <v>0</v>
      </c>
      <c r="AU470">
        <f t="shared" si="199"/>
        <v>0</v>
      </c>
      <c r="AV470">
        <f t="shared" si="222"/>
        <v>0</v>
      </c>
      <c r="AW470">
        <f t="shared" si="223"/>
        <v>0</v>
      </c>
      <c r="AX470">
        <f t="shared" si="224"/>
        <v>0</v>
      </c>
    </row>
    <row r="471" spans="1:50" ht="63" hidden="1" x14ac:dyDescent="0.25">
      <c r="A471" s="115">
        <v>470</v>
      </c>
      <c r="B471" s="7" t="s">
        <v>1379</v>
      </c>
      <c r="C471" s="7" t="s">
        <v>716</v>
      </c>
      <c r="D471" s="7" t="s">
        <v>1385</v>
      </c>
      <c r="E471" s="47">
        <v>660000</v>
      </c>
      <c r="F471" s="37">
        <v>0</v>
      </c>
      <c r="G471" s="85">
        <v>0</v>
      </c>
      <c r="H471" s="85">
        <v>5</v>
      </c>
      <c r="I471" s="85">
        <v>1</v>
      </c>
      <c r="J471" s="85">
        <v>0</v>
      </c>
      <c r="K471" s="85">
        <v>2</v>
      </c>
      <c r="L471" s="85">
        <v>0</v>
      </c>
      <c r="M471" s="85">
        <v>1</v>
      </c>
      <c r="N471" s="85">
        <v>9</v>
      </c>
      <c r="O471" s="37">
        <v>0</v>
      </c>
      <c r="P471" s="37">
        <v>3</v>
      </c>
      <c r="Q471" s="85">
        <v>0</v>
      </c>
      <c r="R471" s="85">
        <v>2</v>
      </c>
      <c r="S471" s="85">
        <v>3</v>
      </c>
      <c r="T471" s="85">
        <v>0</v>
      </c>
      <c r="U471" s="85">
        <v>0</v>
      </c>
      <c r="V471" s="88">
        <v>442200</v>
      </c>
      <c r="W471" s="86">
        <f t="shared" si="197"/>
        <v>26</v>
      </c>
      <c r="X471">
        <f t="shared" si="200"/>
        <v>0</v>
      </c>
      <c r="Y471">
        <f t="shared" si="201"/>
        <v>1</v>
      </c>
      <c r="Z471">
        <f t="shared" si="202"/>
        <v>0</v>
      </c>
      <c r="AA471">
        <f t="shared" si="203"/>
        <v>0</v>
      </c>
      <c r="AB471">
        <f t="shared" si="204"/>
        <v>0</v>
      </c>
      <c r="AC471">
        <f t="shared" si="205"/>
        <v>0</v>
      </c>
      <c r="AD471">
        <f t="shared" si="206"/>
        <v>0</v>
      </c>
      <c r="AE471">
        <f t="shared" si="207"/>
        <v>0</v>
      </c>
      <c r="AF471">
        <f t="shared" si="208"/>
        <v>0</v>
      </c>
      <c r="AG471">
        <f t="shared" si="209"/>
        <v>0</v>
      </c>
      <c r="AH471">
        <f t="shared" si="210"/>
        <v>0</v>
      </c>
      <c r="AI471">
        <f t="shared" si="211"/>
        <v>0</v>
      </c>
      <c r="AJ471">
        <f t="shared" si="212"/>
        <v>0</v>
      </c>
      <c r="AK471">
        <f t="shared" si="213"/>
        <v>0</v>
      </c>
      <c r="AL471">
        <f t="shared" si="214"/>
        <v>0</v>
      </c>
      <c r="AM471">
        <f t="shared" si="215"/>
        <v>0</v>
      </c>
      <c r="AN471">
        <f t="shared" si="216"/>
        <v>0</v>
      </c>
      <c r="AO471">
        <f t="shared" si="217"/>
        <v>0</v>
      </c>
      <c r="AP471">
        <f t="shared" si="198"/>
        <v>0</v>
      </c>
      <c r="AQ471">
        <f t="shared" si="218"/>
        <v>0</v>
      </c>
      <c r="AR471">
        <f t="shared" si="219"/>
        <v>0</v>
      </c>
      <c r="AS471">
        <f t="shared" si="220"/>
        <v>0</v>
      </c>
      <c r="AT471">
        <f t="shared" si="221"/>
        <v>0</v>
      </c>
      <c r="AU471">
        <f t="shared" si="199"/>
        <v>0</v>
      </c>
      <c r="AV471">
        <f t="shared" si="222"/>
        <v>0</v>
      </c>
      <c r="AW471">
        <f t="shared" si="223"/>
        <v>0</v>
      </c>
      <c r="AX471">
        <f t="shared" si="224"/>
        <v>0</v>
      </c>
    </row>
    <row r="472" spans="1:50" ht="94.5" hidden="1" x14ac:dyDescent="0.25">
      <c r="A472" s="115">
        <v>471</v>
      </c>
      <c r="B472" s="7" t="s">
        <v>22</v>
      </c>
      <c r="C472" s="7" t="s">
        <v>23</v>
      </c>
      <c r="D472" s="7" t="s">
        <v>24</v>
      </c>
      <c r="E472" s="9">
        <v>1049594</v>
      </c>
      <c r="F472" s="24">
        <v>1</v>
      </c>
      <c r="G472" s="7">
        <v>4</v>
      </c>
      <c r="H472" s="7">
        <v>3</v>
      </c>
      <c r="I472" s="7">
        <v>3</v>
      </c>
      <c r="J472" s="7">
        <v>0</v>
      </c>
      <c r="K472" s="7">
        <v>1</v>
      </c>
      <c r="L472" s="7">
        <v>0</v>
      </c>
      <c r="M472" s="7">
        <v>4</v>
      </c>
      <c r="N472" s="7">
        <v>1</v>
      </c>
      <c r="O472" s="24">
        <v>0</v>
      </c>
      <c r="P472" s="24">
        <v>1</v>
      </c>
      <c r="Q472" s="7">
        <v>2</v>
      </c>
      <c r="R472" s="7">
        <v>2</v>
      </c>
      <c r="S472" s="7">
        <v>3</v>
      </c>
      <c r="T472" s="7">
        <v>1</v>
      </c>
      <c r="U472" s="7">
        <v>0</v>
      </c>
      <c r="V472" s="9">
        <v>883654.9</v>
      </c>
      <c r="W472" s="86">
        <f t="shared" si="197"/>
        <v>26</v>
      </c>
      <c r="X472">
        <f t="shared" si="200"/>
        <v>0</v>
      </c>
      <c r="Y472">
        <f t="shared" si="201"/>
        <v>0</v>
      </c>
      <c r="Z472">
        <f t="shared" si="202"/>
        <v>0</v>
      </c>
      <c r="AA472">
        <f t="shared" si="203"/>
        <v>0</v>
      </c>
      <c r="AB472">
        <f t="shared" si="204"/>
        <v>0</v>
      </c>
      <c r="AC472">
        <f t="shared" si="205"/>
        <v>0</v>
      </c>
      <c r="AD472">
        <f t="shared" si="206"/>
        <v>0</v>
      </c>
      <c r="AE472">
        <f t="shared" si="207"/>
        <v>0</v>
      </c>
      <c r="AF472">
        <f t="shared" si="208"/>
        <v>0</v>
      </c>
      <c r="AG472">
        <f t="shared" si="209"/>
        <v>0</v>
      </c>
      <c r="AH472">
        <f t="shared" si="210"/>
        <v>0</v>
      </c>
      <c r="AI472">
        <f t="shared" si="211"/>
        <v>0</v>
      </c>
      <c r="AJ472">
        <f t="shared" si="212"/>
        <v>0</v>
      </c>
      <c r="AK472">
        <f t="shared" si="213"/>
        <v>0</v>
      </c>
      <c r="AL472">
        <f t="shared" si="214"/>
        <v>0</v>
      </c>
      <c r="AM472">
        <f t="shared" si="215"/>
        <v>0</v>
      </c>
      <c r="AN472">
        <f t="shared" si="216"/>
        <v>0</v>
      </c>
      <c r="AO472">
        <f t="shared" si="217"/>
        <v>0</v>
      </c>
      <c r="AP472">
        <f t="shared" si="198"/>
        <v>0</v>
      </c>
      <c r="AQ472">
        <f t="shared" si="218"/>
        <v>0</v>
      </c>
      <c r="AR472">
        <f t="shared" si="219"/>
        <v>1</v>
      </c>
      <c r="AS472">
        <f t="shared" si="220"/>
        <v>0</v>
      </c>
      <c r="AT472">
        <f t="shared" si="221"/>
        <v>0</v>
      </c>
      <c r="AU472">
        <f t="shared" si="199"/>
        <v>0</v>
      </c>
      <c r="AV472">
        <f t="shared" si="222"/>
        <v>0</v>
      </c>
      <c r="AW472">
        <f t="shared" si="223"/>
        <v>0</v>
      </c>
      <c r="AX472">
        <f t="shared" si="224"/>
        <v>0</v>
      </c>
    </row>
    <row r="473" spans="1:50" ht="94.5" hidden="1" x14ac:dyDescent="0.25">
      <c r="A473" s="115">
        <v>472</v>
      </c>
      <c r="B473" s="7" t="s">
        <v>22</v>
      </c>
      <c r="C473" s="7" t="s">
        <v>23</v>
      </c>
      <c r="D473" s="7" t="s">
        <v>25</v>
      </c>
      <c r="E473" s="9">
        <v>1020950</v>
      </c>
      <c r="F473" s="24">
        <v>1</v>
      </c>
      <c r="G473" s="7">
        <v>4</v>
      </c>
      <c r="H473" s="7">
        <v>3</v>
      </c>
      <c r="I473" s="7">
        <v>2</v>
      </c>
      <c r="J473" s="7">
        <v>0</v>
      </c>
      <c r="K473" s="7">
        <v>5</v>
      </c>
      <c r="L473" s="7">
        <v>0</v>
      </c>
      <c r="M473" s="7">
        <v>1</v>
      </c>
      <c r="N473" s="7">
        <v>0</v>
      </c>
      <c r="O473" s="24">
        <v>1</v>
      </c>
      <c r="P473" s="24">
        <v>1</v>
      </c>
      <c r="Q473" s="7">
        <v>2</v>
      </c>
      <c r="R473" s="7">
        <v>2</v>
      </c>
      <c r="S473" s="7">
        <v>3</v>
      </c>
      <c r="T473" s="7">
        <v>1</v>
      </c>
      <c r="U473" s="7">
        <v>0</v>
      </c>
      <c r="V473" s="9">
        <v>714665</v>
      </c>
      <c r="W473" s="86">
        <f t="shared" si="197"/>
        <v>26</v>
      </c>
      <c r="X473">
        <f t="shared" si="200"/>
        <v>0</v>
      </c>
      <c r="Y473">
        <f t="shared" si="201"/>
        <v>0</v>
      </c>
      <c r="Z473">
        <f t="shared" si="202"/>
        <v>0</v>
      </c>
      <c r="AA473">
        <f t="shared" si="203"/>
        <v>0</v>
      </c>
      <c r="AB473">
        <f t="shared" si="204"/>
        <v>0</v>
      </c>
      <c r="AC473">
        <f t="shared" si="205"/>
        <v>0</v>
      </c>
      <c r="AD473">
        <f t="shared" si="206"/>
        <v>0</v>
      </c>
      <c r="AE473">
        <f t="shared" si="207"/>
        <v>0</v>
      </c>
      <c r="AF473">
        <f t="shared" si="208"/>
        <v>0</v>
      </c>
      <c r="AG473">
        <f t="shared" si="209"/>
        <v>0</v>
      </c>
      <c r="AH473">
        <f t="shared" si="210"/>
        <v>0</v>
      </c>
      <c r="AI473">
        <f t="shared" si="211"/>
        <v>0</v>
      </c>
      <c r="AJ473">
        <f t="shared" si="212"/>
        <v>0</v>
      </c>
      <c r="AK473">
        <f t="shared" si="213"/>
        <v>0</v>
      </c>
      <c r="AL473">
        <f t="shared" si="214"/>
        <v>0</v>
      </c>
      <c r="AM473">
        <f t="shared" si="215"/>
        <v>0</v>
      </c>
      <c r="AN473">
        <f t="shared" si="216"/>
        <v>0</v>
      </c>
      <c r="AO473">
        <f t="shared" si="217"/>
        <v>0</v>
      </c>
      <c r="AP473">
        <f t="shared" si="198"/>
        <v>0</v>
      </c>
      <c r="AQ473">
        <f t="shared" si="218"/>
        <v>0</v>
      </c>
      <c r="AR473">
        <f t="shared" si="219"/>
        <v>1</v>
      </c>
      <c r="AS473">
        <f t="shared" si="220"/>
        <v>0</v>
      </c>
      <c r="AT473">
        <f t="shared" si="221"/>
        <v>0</v>
      </c>
      <c r="AU473">
        <f t="shared" si="199"/>
        <v>0</v>
      </c>
      <c r="AV473">
        <f t="shared" si="222"/>
        <v>0</v>
      </c>
      <c r="AW473">
        <f t="shared" si="223"/>
        <v>0</v>
      </c>
      <c r="AX473">
        <f t="shared" si="224"/>
        <v>0</v>
      </c>
    </row>
    <row r="474" spans="1:50" ht="63" hidden="1" x14ac:dyDescent="0.25">
      <c r="A474" s="115">
        <v>473</v>
      </c>
      <c r="B474" s="24" t="s">
        <v>268</v>
      </c>
      <c r="C474" s="24" t="s">
        <v>271</v>
      </c>
      <c r="D474" s="24" t="s">
        <v>272</v>
      </c>
      <c r="E474" s="9">
        <v>1317685</v>
      </c>
      <c r="F474" s="24">
        <v>10</v>
      </c>
      <c r="G474" s="24">
        <v>0</v>
      </c>
      <c r="H474" s="24">
        <v>5</v>
      </c>
      <c r="I474" s="24">
        <v>3</v>
      </c>
      <c r="J474" s="24">
        <v>0</v>
      </c>
      <c r="K474" s="24">
        <v>1</v>
      </c>
      <c r="L474" s="24">
        <v>0</v>
      </c>
      <c r="M474" s="24">
        <v>1</v>
      </c>
      <c r="N474" s="24">
        <v>1</v>
      </c>
      <c r="O474" s="24">
        <v>0</v>
      </c>
      <c r="P474" s="24">
        <v>1</v>
      </c>
      <c r="Q474" s="24">
        <v>0</v>
      </c>
      <c r="R474" s="24">
        <v>2</v>
      </c>
      <c r="S474" s="24">
        <v>2</v>
      </c>
      <c r="T474" s="24">
        <v>0</v>
      </c>
      <c r="U474" s="24">
        <v>0</v>
      </c>
      <c r="V474" s="9">
        <v>922378</v>
      </c>
      <c r="W474" s="86">
        <f t="shared" si="197"/>
        <v>26</v>
      </c>
      <c r="X474">
        <f t="shared" si="200"/>
        <v>0</v>
      </c>
      <c r="Y474">
        <f t="shared" si="201"/>
        <v>0</v>
      </c>
      <c r="Z474">
        <f t="shared" si="202"/>
        <v>0</v>
      </c>
      <c r="AA474">
        <f t="shared" si="203"/>
        <v>0</v>
      </c>
      <c r="AB474">
        <f t="shared" si="204"/>
        <v>0</v>
      </c>
      <c r="AC474">
        <f t="shared" si="205"/>
        <v>0</v>
      </c>
      <c r="AD474">
        <f t="shared" si="206"/>
        <v>0</v>
      </c>
      <c r="AE474">
        <f t="shared" si="207"/>
        <v>0</v>
      </c>
      <c r="AF474">
        <f t="shared" si="208"/>
        <v>0</v>
      </c>
      <c r="AG474">
        <f t="shared" si="209"/>
        <v>0</v>
      </c>
      <c r="AH474">
        <f t="shared" si="210"/>
        <v>0</v>
      </c>
      <c r="AI474">
        <f t="shared" si="211"/>
        <v>0</v>
      </c>
      <c r="AJ474">
        <f t="shared" si="212"/>
        <v>0</v>
      </c>
      <c r="AK474">
        <f t="shared" si="213"/>
        <v>0</v>
      </c>
      <c r="AL474">
        <f t="shared" si="214"/>
        <v>1</v>
      </c>
      <c r="AM474">
        <f t="shared" si="215"/>
        <v>0</v>
      </c>
      <c r="AN474">
        <f t="shared" si="216"/>
        <v>0</v>
      </c>
      <c r="AO474">
        <f t="shared" si="217"/>
        <v>0</v>
      </c>
      <c r="AP474">
        <f t="shared" si="198"/>
        <v>0</v>
      </c>
      <c r="AQ474">
        <f t="shared" si="218"/>
        <v>0</v>
      </c>
      <c r="AR474">
        <f t="shared" si="219"/>
        <v>0</v>
      </c>
      <c r="AS474">
        <f t="shared" si="220"/>
        <v>0</v>
      </c>
      <c r="AT474">
        <f t="shared" si="221"/>
        <v>0</v>
      </c>
      <c r="AU474">
        <f t="shared" si="199"/>
        <v>0</v>
      </c>
      <c r="AV474">
        <f t="shared" si="222"/>
        <v>0</v>
      </c>
      <c r="AW474">
        <f t="shared" si="223"/>
        <v>0</v>
      </c>
      <c r="AX474">
        <f t="shared" si="224"/>
        <v>0</v>
      </c>
    </row>
    <row r="475" spans="1:50" ht="63" hidden="1" x14ac:dyDescent="0.25">
      <c r="A475" s="115">
        <v>474</v>
      </c>
      <c r="B475" s="24" t="s">
        <v>268</v>
      </c>
      <c r="C475" s="24" t="s">
        <v>271</v>
      </c>
      <c r="D475" s="24" t="s">
        <v>273</v>
      </c>
      <c r="E475" s="9">
        <v>1317685</v>
      </c>
      <c r="F475" s="37">
        <v>10</v>
      </c>
      <c r="G475" s="37">
        <v>0</v>
      </c>
      <c r="H475" s="37">
        <v>5</v>
      </c>
      <c r="I475" s="37">
        <v>2</v>
      </c>
      <c r="J475" s="37">
        <v>0</v>
      </c>
      <c r="K475" s="37">
        <v>1</v>
      </c>
      <c r="L475" s="37">
        <v>0</v>
      </c>
      <c r="M475" s="37">
        <v>1</v>
      </c>
      <c r="N475" s="37">
        <v>2</v>
      </c>
      <c r="O475" s="37">
        <v>0</v>
      </c>
      <c r="P475" s="37">
        <v>1</v>
      </c>
      <c r="Q475" s="37">
        <v>0</v>
      </c>
      <c r="R475" s="37">
        <v>2</v>
      </c>
      <c r="S475" s="37">
        <v>2</v>
      </c>
      <c r="T475" s="37">
        <v>0</v>
      </c>
      <c r="U475" s="37">
        <v>0</v>
      </c>
      <c r="V475" s="9">
        <v>922378</v>
      </c>
      <c r="W475" s="86">
        <f t="shared" si="197"/>
        <v>26</v>
      </c>
      <c r="X475">
        <f t="shared" si="200"/>
        <v>0</v>
      </c>
      <c r="Y475">
        <f t="shared" si="201"/>
        <v>0</v>
      </c>
      <c r="Z475">
        <f t="shared" si="202"/>
        <v>0</v>
      </c>
      <c r="AA475">
        <f t="shared" si="203"/>
        <v>0</v>
      </c>
      <c r="AB475">
        <f t="shared" si="204"/>
        <v>0</v>
      </c>
      <c r="AC475">
        <f t="shared" si="205"/>
        <v>0</v>
      </c>
      <c r="AD475">
        <f t="shared" si="206"/>
        <v>0</v>
      </c>
      <c r="AE475">
        <f t="shared" si="207"/>
        <v>0</v>
      </c>
      <c r="AF475">
        <f t="shared" si="208"/>
        <v>0</v>
      </c>
      <c r="AG475">
        <f t="shared" si="209"/>
        <v>0</v>
      </c>
      <c r="AH475">
        <f t="shared" si="210"/>
        <v>0</v>
      </c>
      <c r="AI475">
        <f t="shared" si="211"/>
        <v>0</v>
      </c>
      <c r="AJ475">
        <f t="shared" si="212"/>
        <v>0</v>
      </c>
      <c r="AK475">
        <f t="shared" si="213"/>
        <v>0</v>
      </c>
      <c r="AL475">
        <f t="shared" si="214"/>
        <v>1</v>
      </c>
      <c r="AM475">
        <f t="shared" si="215"/>
        <v>0</v>
      </c>
      <c r="AN475">
        <f t="shared" si="216"/>
        <v>0</v>
      </c>
      <c r="AO475">
        <f t="shared" si="217"/>
        <v>0</v>
      </c>
      <c r="AP475">
        <f t="shared" si="198"/>
        <v>0</v>
      </c>
      <c r="AQ475">
        <f t="shared" si="218"/>
        <v>0</v>
      </c>
      <c r="AR475">
        <f t="shared" si="219"/>
        <v>0</v>
      </c>
      <c r="AS475">
        <f t="shared" si="220"/>
        <v>0</v>
      </c>
      <c r="AT475">
        <f t="shared" si="221"/>
        <v>0</v>
      </c>
      <c r="AU475">
        <f t="shared" si="199"/>
        <v>0</v>
      </c>
      <c r="AV475">
        <f t="shared" si="222"/>
        <v>0</v>
      </c>
      <c r="AW475">
        <f t="shared" si="223"/>
        <v>0</v>
      </c>
      <c r="AX475">
        <f t="shared" si="224"/>
        <v>0</v>
      </c>
    </row>
    <row r="476" spans="1:50" ht="63" hidden="1" x14ac:dyDescent="0.25">
      <c r="A476" s="115">
        <v>475</v>
      </c>
      <c r="B476" s="7" t="s">
        <v>1347</v>
      </c>
      <c r="C476" s="7" t="s">
        <v>1348</v>
      </c>
      <c r="D476" s="7" t="s">
        <v>1349</v>
      </c>
      <c r="E476" s="9">
        <v>1947200</v>
      </c>
      <c r="F476" s="37">
        <v>5</v>
      </c>
      <c r="G476" s="85">
        <v>0</v>
      </c>
      <c r="H476" s="85">
        <v>3</v>
      </c>
      <c r="I476" s="85">
        <v>5</v>
      </c>
      <c r="J476" s="85">
        <v>0</v>
      </c>
      <c r="K476" s="85">
        <v>2</v>
      </c>
      <c r="L476" s="85">
        <v>0</v>
      </c>
      <c r="M476" s="85">
        <v>5</v>
      </c>
      <c r="N476" s="85">
        <v>1</v>
      </c>
      <c r="O476" s="37">
        <v>0</v>
      </c>
      <c r="P476" s="37">
        <v>0</v>
      </c>
      <c r="Q476" s="85">
        <v>0</v>
      </c>
      <c r="R476" s="85">
        <v>2</v>
      </c>
      <c r="S476" s="85">
        <v>3</v>
      </c>
      <c r="T476" s="85">
        <v>0</v>
      </c>
      <c r="U476" s="85">
        <v>0</v>
      </c>
      <c r="V476" s="44">
        <v>1557760</v>
      </c>
      <c r="W476" s="86">
        <f t="shared" si="197"/>
        <v>26</v>
      </c>
      <c r="X476">
        <f t="shared" si="200"/>
        <v>0</v>
      </c>
      <c r="Y476">
        <f t="shared" si="201"/>
        <v>0</v>
      </c>
      <c r="Z476">
        <f t="shared" si="202"/>
        <v>0</v>
      </c>
      <c r="AA476">
        <f t="shared" si="203"/>
        <v>0</v>
      </c>
      <c r="AB476">
        <f t="shared" si="204"/>
        <v>0</v>
      </c>
      <c r="AC476">
        <f t="shared" si="205"/>
        <v>0</v>
      </c>
      <c r="AD476">
        <f t="shared" si="206"/>
        <v>0</v>
      </c>
      <c r="AE476">
        <f t="shared" si="207"/>
        <v>0</v>
      </c>
      <c r="AF476">
        <f t="shared" si="208"/>
        <v>0</v>
      </c>
      <c r="AG476">
        <f t="shared" si="209"/>
        <v>0</v>
      </c>
      <c r="AH476">
        <f t="shared" si="210"/>
        <v>0</v>
      </c>
      <c r="AI476">
        <f t="shared" si="211"/>
        <v>0</v>
      </c>
      <c r="AJ476">
        <f t="shared" si="212"/>
        <v>0</v>
      </c>
      <c r="AK476">
        <f t="shared" si="213"/>
        <v>0</v>
      </c>
      <c r="AL476">
        <f t="shared" si="214"/>
        <v>1</v>
      </c>
      <c r="AM476">
        <f t="shared" si="215"/>
        <v>0</v>
      </c>
      <c r="AN476">
        <f t="shared" si="216"/>
        <v>0</v>
      </c>
      <c r="AO476">
        <f t="shared" si="217"/>
        <v>0</v>
      </c>
      <c r="AP476">
        <f t="shared" si="198"/>
        <v>0</v>
      </c>
      <c r="AQ476">
        <f t="shared" si="218"/>
        <v>0</v>
      </c>
      <c r="AR476">
        <f t="shared" si="219"/>
        <v>0</v>
      </c>
      <c r="AS476">
        <f t="shared" si="220"/>
        <v>0</v>
      </c>
      <c r="AT476">
        <f t="shared" si="221"/>
        <v>0</v>
      </c>
      <c r="AU476">
        <f t="shared" si="199"/>
        <v>0</v>
      </c>
      <c r="AV476">
        <f t="shared" si="222"/>
        <v>0</v>
      </c>
      <c r="AW476">
        <f t="shared" si="223"/>
        <v>0</v>
      </c>
      <c r="AX476">
        <f t="shared" si="224"/>
        <v>0</v>
      </c>
    </row>
    <row r="477" spans="1:50" ht="63" hidden="1" x14ac:dyDescent="0.25">
      <c r="A477" s="115">
        <v>476</v>
      </c>
      <c r="B477" s="24" t="s">
        <v>274</v>
      </c>
      <c r="C477" s="24" t="s">
        <v>249</v>
      </c>
      <c r="D477" s="24" t="s">
        <v>275</v>
      </c>
      <c r="E477" s="47">
        <v>960028.59</v>
      </c>
      <c r="F477" s="37">
        <v>10</v>
      </c>
      <c r="G477" s="37">
        <v>0</v>
      </c>
      <c r="H477" s="37">
        <v>5</v>
      </c>
      <c r="I477" s="37">
        <v>1</v>
      </c>
      <c r="J477" s="37">
        <v>0</v>
      </c>
      <c r="K477" s="37">
        <v>1</v>
      </c>
      <c r="L477" s="37">
        <v>0</v>
      </c>
      <c r="M477" s="37">
        <v>1</v>
      </c>
      <c r="N477" s="37">
        <v>3</v>
      </c>
      <c r="O477" s="37">
        <v>0</v>
      </c>
      <c r="P477" s="37">
        <v>1</v>
      </c>
      <c r="Q477" s="37">
        <v>0</v>
      </c>
      <c r="R477" s="37">
        <v>2</v>
      </c>
      <c r="S477" s="37">
        <v>2</v>
      </c>
      <c r="T477" s="37">
        <v>0</v>
      </c>
      <c r="U477" s="37">
        <v>0</v>
      </c>
      <c r="V477" s="47">
        <v>672020</v>
      </c>
      <c r="W477" s="86">
        <f t="shared" si="197"/>
        <v>26</v>
      </c>
      <c r="X477">
        <f t="shared" si="200"/>
        <v>0</v>
      </c>
      <c r="Y477">
        <f t="shared" si="201"/>
        <v>0</v>
      </c>
      <c r="Z477">
        <f t="shared" si="202"/>
        <v>0</v>
      </c>
      <c r="AA477">
        <f t="shared" si="203"/>
        <v>0</v>
      </c>
      <c r="AB477">
        <f t="shared" si="204"/>
        <v>0</v>
      </c>
      <c r="AC477">
        <f t="shared" si="205"/>
        <v>0</v>
      </c>
      <c r="AD477">
        <f t="shared" si="206"/>
        <v>0</v>
      </c>
      <c r="AE477">
        <f t="shared" si="207"/>
        <v>0</v>
      </c>
      <c r="AF477">
        <f t="shared" si="208"/>
        <v>0</v>
      </c>
      <c r="AG477">
        <f t="shared" si="209"/>
        <v>0</v>
      </c>
      <c r="AH477">
        <f t="shared" si="210"/>
        <v>0</v>
      </c>
      <c r="AI477">
        <f t="shared" si="211"/>
        <v>0</v>
      </c>
      <c r="AJ477">
        <f t="shared" si="212"/>
        <v>0</v>
      </c>
      <c r="AK477">
        <f t="shared" si="213"/>
        <v>0</v>
      </c>
      <c r="AL477">
        <f t="shared" si="214"/>
        <v>1</v>
      </c>
      <c r="AM477">
        <f t="shared" si="215"/>
        <v>0</v>
      </c>
      <c r="AN477">
        <f t="shared" si="216"/>
        <v>0</v>
      </c>
      <c r="AO477">
        <f t="shared" si="217"/>
        <v>0</v>
      </c>
      <c r="AP477">
        <f t="shared" si="198"/>
        <v>0</v>
      </c>
      <c r="AQ477">
        <f t="shared" si="218"/>
        <v>0</v>
      </c>
      <c r="AR477">
        <f t="shared" si="219"/>
        <v>0</v>
      </c>
      <c r="AS477">
        <f t="shared" si="220"/>
        <v>0</v>
      </c>
      <c r="AT477">
        <f t="shared" si="221"/>
        <v>0</v>
      </c>
      <c r="AU477">
        <f t="shared" si="199"/>
        <v>0</v>
      </c>
      <c r="AV477">
        <f t="shared" si="222"/>
        <v>0</v>
      </c>
      <c r="AW477">
        <f t="shared" si="223"/>
        <v>0</v>
      </c>
      <c r="AX477">
        <f t="shared" si="224"/>
        <v>0</v>
      </c>
    </row>
    <row r="478" spans="1:50" ht="63" hidden="1" x14ac:dyDescent="0.25">
      <c r="A478" s="115">
        <v>477</v>
      </c>
      <c r="B478" s="24" t="s">
        <v>274</v>
      </c>
      <c r="C478" s="24" t="s">
        <v>249</v>
      </c>
      <c r="D478" s="24" t="s">
        <v>276</v>
      </c>
      <c r="E478" s="47">
        <v>960028.59</v>
      </c>
      <c r="F478" s="37">
        <v>10</v>
      </c>
      <c r="G478" s="37">
        <v>0</v>
      </c>
      <c r="H478" s="37">
        <v>5</v>
      </c>
      <c r="I478" s="37">
        <v>1</v>
      </c>
      <c r="J478" s="37">
        <v>0</v>
      </c>
      <c r="K478" s="37">
        <v>1</v>
      </c>
      <c r="L478" s="37">
        <v>0</v>
      </c>
      <c r="M478" s="37">
        <v>1</v>
      </c>
      <c r="N478" s="37">
        <v>3</v>
      </c>
      <c r="O478" s="37">
        <v>0</v>
      </c>
      <c r="P478" s="37">
        <v>1</v>
      </c>
      <c r="Q478" s="37">
        <v>0</v>
      </c>
      <c r="R478" s="37">
        <v>2</v>
      </c>
      <c r="S478" s="37">
        <v>2</v>
      </c>
      <c r="T478" s="37">
        <v>0</v>
      </c>
      <c r="U478" s="37">
        <v>0</v>
      </c>
      <c r="V478" s="47">
        <v>672020</v>
      </c>
      <c r="W478" s="86">
        <f t="shared" si="197"/>
        <v>26</v>
      </c>
      <c r="X478">
        <f t="shared" si="200"/>
        <v>0</v>
      </c>
      <c r="Y478">
        <f t="shared" si="201"/>
        <v>0</v>
      </c>
      <c r="Z478">
        <f t="shared" si="202"/>
        <v>0</v>
      </c>
      <c r="AA478">
        <f t="shared" si="203"/>
        <v>0</v>
      </c>
      <c r="AB478">
        <f t="shared" si="204"/>
        <v>0</v>
      </c>
      <c r="AC478">
        <f t="shared" si="205"/>
        <v>0</v>
      </c>
      <c r="AD478">
        <f t="shared" si="206"/>
        <v>0</v>
      </c>
      <c r="AE478">
        <f t="shared" si="207"/>
        <v>0</v>
      </c>
      <c r="AF478">
        <f t="shared" si="208"/>
        <v>0</v>
      </c>
      <c r="AG478">
        <f t="shared" si="209"/>
        <v>0</v>
      </c>
      <c r="AH478">
        <f t="shared" si="210"/>
        <v>0</v>
      </c>
      <c r="AI478">
        <f t="shared" si="211"/>
        <v>0</v>
      </c>
      <c r="AJ478">
        <f t="shared" si="212"/>
        <v>0</v>
      </c>
      <c r="AK478">
        <f t="shared" si="213"/>
        <v>0</v>
      </c>
      <c r="AL478">
        <f t="shared" si="214"/>
        <v>1</v>
      </c>
      <c r="AM478">
        <f t="shared" si="215"/>
        <v>0</v>
      </c>
      <c r="AN478">
        <f t="shared" si="216"/>
        <v>0</v>
      </c>
      <c r="AO478">
        <f t="shared" si="217"/>
        <v>0</v>
      </c>
      <c r="AP478">
        <f t="shared" si="198"/>
        <v>0</v>
      </c>
      <c r="AQ478">
        <f t="shared" si="218"/>
        <v>0</v>
      </c>
      <c r="AR478">
        <f t="shared" si="219"/>
        <v>0</v>
      </c>
      <c r="AS478">
        <f t="shared" si="220"/>
        <v>0</v>
      </c>
      <c r="AT478">
        <f t="shared" si="221"/>
        <v>0</v>
      </c>
      <c r="AU478">
        <f t="shared" si="199"/>
        <v>0</v>
      </c>
      <c r="AV478">
        <f t="shared" si="222"/>
        <v>0</v>
      </c>
      <c r="AW478">
        <f t="shared" si="223"/>
        <v>0</v>
      </c>
      <c r="AX478">
        <f t="shared" si="224"/>
        <v>0</v>
      </c>
    </row>
    <row r="479" spans="1:50" ht="63" hidden="1" x14ac:dyDescent="0.25">
      <c r="A479" s="115">
        <v>478</v>
      </c>
      <c r="B479" s="24" t="s">
        <v>274</v>
      </c>
      <c r="C479" s="24" t="s">
        <v>249</v>
      </c>
      <c r="D479" s="24" t="s">
        <v>277</v>
      </c>
      <c r="E479" s="47">
        <v>1983411.18</v>
      </c>
      <c r="F479" s="37">
        <v>10</v>
      </c>
      <c r="G479" s="37">
        <v>0</v>
      </c>
      <c r="H479" s="37">
        <v>5</v>
      </c>
      <c r="I479" s="37">
        <v>1</v>
      </c>
      <c r="J479" s="37">
        <v>0</v>
      </c>
      <c r="K479" s="37">
        <v>1</v>
      </c>
      <c r="L479" s="37">
        <v>0</v>
      </c>
      <c r="M479" s="37">
        <v>1</v>
      </c>
      <c r="N479" s="37">
        <v>3</v>
      </c>
      <c r="O479" s="37">
        <v>0</v>
      </c>
      <c r="P479" s="37">
        <v>1</v>
      </c>
      <c r="Q479" s="37">
        <v>0</v>
      </c>
      <c r="R479" s="37">
        <v>2</v>
      </c>
      <c r="S479" s="37">
        <v>2</v>
      </c>
      <c r="T479" s="37">
        <v>0</v>
      </c>
      <c r="U479" s="37">
        <v>0</v>
      </c>
      <c r="V479" s="47">
        <v>1388387.83</v>
      </c>
      <c r="W479" s="86">
        <f t="shared" si="197"/>
        <v>26</v>
      </c>
      <c r="X479">
        <f t="shared" si="200"/>
        <v>0</v>
      </c>
      <c r="Y479">
        <f t="shared" si="201"/>
        <v>0</v>
      </c>
      <c r="Z479">
        <f t="shared" si="202"/>
        <v>0</v>
      </c>
      <c r="AA479">
        <f t="shared" si="203"/>
        <v>0</v>
      </c>
      <c r="AB479">
        <f t="shared" si="204"/>
        <v>0</v>
      </c>
      <c r="AC479">
        <f t="shared" si="205"/>
        <v>0</v>
      </c>
      <c r="AD479">
        <f t="shared" si="206"/>
        <v>0</v>
      </c>
      <c r="AE479">
        <f t="shared" si="207"/>
        <v>0</v>
      </c>
      <c r="AF479">
        <f t="shared" si="208"/>
        <v>0</v>
      </c>
      <c r="AG479">
        <f t="shared" si="209"/>
        <v>0</v>
      </c>
      <c r="AH479">
        <f t="shared" si="210"/>
        <v>0</v>
      </c>
      <c r="AI479">
        <f t="shared" si="211"/>
        <v>0</v>
      </c>
      <c r="AJ479">
        <f t="shared" si="212"/>
        <v>0</v>
      </c>
      <c r="AK479">
        <f t="shared" si="213"/>
        <v>0</v>
      </c>
      <c r="AL479">
        <f t="shared" si="214"/>
        <v>1</v>
      </c>
      <c r="AM479">
        <f t="shared" si="215"/>
        <v>0</v>
      </c>
      <c r="AN479">
        <f t="shared" si="216"/>
        <v>0</v>
      </c>
      <c r="AO479">
        <f t="shared" si="217"/>
        <v>0</v>
      </c>
      <c r="AP479">
        <f t="shared" si="198"/>
        <v>0</v>
      </c>
      <c r="AQ479">
        <f t="shared" si="218"/>
        <v>0</v>
      </c>
      <c r="AR479">
        <f t="shared" si="219"/>
        <v>0</v>
      </c>
      <c r="AS479">
        <f t="shared" si="220"/>
        <v>0</v>
      </c>
      <c r="AT479">
        <f t="shared" si="221"/>
        <v>0</v>
      </c>
      <c r="AU479">
        <f t="shared" si="199"/>
        <v>0</v>
      </c>
      <c r="AV479">
        <f t="shared" si="222"/>
        <v>0</v>
      </c>
      <c r="AW479">
        <f t="shared" si="223"/>
        <v>0</v>
      </c>
      <c r="AX479">
        <f t="shared" si="224"/>
        <v>0</v>
      </c>
    </row>
    <row r="480" spans="1:50" ht="63" hidden="1" x14ac:dyDescent="0.25">
      <c r="A480" s="115">
        <v>479</v>
      </c>
      <c r="B480" s="7" t="s">
        <v>255</v>
      </c>
      <c r="C480" s="7" t="s">
        <v>1360</v>
      </c>
      <c r="D480" s="7" t="s">
        <v>1361</v>
      </c>
      <c r="E480" s="47">
        <v>1930220</v>
      </c>
      <c r="F480" s="37">
        <v>5</v>
      </c>
      <c r="G480" s="85">
        <v>0</v>
      </c>
      <c r="H480" s="85">
        <v>3</v>
      </c>
      <c r="I480" s="85">
        <v>1</v>
      </c>
      <c r="J480" s="85">
        <v>0</v>
      </c>
      <c r="K480" s="85">
        <v>5</v>
      </c>
      <c r="L480" s="85">
        <v>0</v>
      </c>
      <c r="M480" s="85">
        <v>1</v>
      </c>
      <c r="N480" s="85">
        <v>6</v>
      </c>
      <c r="O480" s="37">
        <v>0</v>
      </c>
      <c r="P480" s="37">
        <v>0</v>
      </c>
      <c r="Q480" s="85">
        <v>0</v>
      </c>
      <c r="R480" s="85">
        <v>2</v>
      </c>
      <c r="S480" s="85">
        <v>3</v>
      </c>
      <c r="T480" s="85">
        <v>0</v>
      </c>
      <c r="U480" s="85">
        <v>0</v>
      </c>
      <c r="V480" s="88">
        <v>1544176</v>
      </c>
      <c r="W480" s="86">
        <f t="shared" si="197"/>
        <v>26</v>
      </c>
      <c r="X480">
        <f t="shared" si="200"/>
        <v>0</v>
      </c>
      <c r="Y480">
        <f t="shared" si="201"/>
        <v>0</v>
      </c>
      <c r="Z480">
        <f t="shared" si="202"/>
        <v>0</v>
      </c>
      <c r="AA480">
        <f t="shared" si="203"/>
        <v>0</v>
      </c>
      <c r="AB480">
        <f t="shared" si="204"/>
        <v>0</v>
      </c>
      <c r="AC480">
        <f t="shared" si="205"/>
        <v>0</v>
      </c>
      <c r="AD480">
        <f t="shared" si="206"/>
        <v>0</v>
      </c>
      <c r="AE480">
        <f t="shared" si="207"/>
        <v>0</v>
      </c>
      <c r="AF480">
        <f t="shared" si="208"/>
        <v>0</v>
      </c>
      <c r="AG480">
        <f t="shared" si="209"/>
        <v>0</v>
      </c>
      <c r="AH480">
        <f t="shared" si="210"/>
        <v>0</v>
      </c>
      <c r="AI480">
        <f t="shared" si="211"/>
        <v>0</v>
      </c>
      <c r="AJ480">
        <f t="shared" si="212"/>
        <v>0</v>
      </c>
      <c r="AK480">
        <f t="shared" si="213"/>
        <v>0</v>
      </c>
      <c r="AL480">
        <f t="shared" si="214"/>
        <v>1</v>
      </c>
      <c r="AM480">
        <f t="shared" si="215"/>
        <v>0</v>
      </c>
      <c r="AN480">
        <f t="shared" si="216"/>
        <v>0</v>
      </c>
      <c r="AO480">
        <f t="shared" si="217"/>
        <v>0</v>
      </c>
      <c r="AP480">
        <f t="shared" si="198"/>
        <v>0</v>
      </c>
      <c r="AQ480">
        <f t="shared" si="218"/>
        <v>0</v>
      </c>
      <c r="AR480">
        <f t="shared" si="219"/>
        <v>0</v>
      </c>
      <c r="AS480">
        <f t="shared" si="220"/>
        <v>0</v>
      </c>
      <c r="AT480">
        <f t="shared" si="221"/>
        <v>0</v>
      </c>
      <c r="AU480">
        <f t="shared" si="199"/>
        <v>0</v>
      </c>
      <c r="AV480">
        <f t="shared" si="222"/>
        <v>0</v>
      </c>
      <c r="AW480">
        <f t="shared" si="223"/>
        <v>0</v>
      </c>
      <c r="AX480">
        <f t="shared" si="224"/>
        <v>0</v>
      </c>
    </row>
    <row r="481" spans="1:50" ht="63" hidden="1" x14ac:dyDescent="0.25">
      <c r="A481" s="115">
        <v>480</v>
      </c>
      <c r="B481" s="24" t="s">
        <v>1137</v>
      </c>
      <c r="C481" s="24" t="s">
        <v>1599</v>
      </c>
      <c r="D481" s="24" t="s">
        <v>1665</v>
      </c>
      <c r="E481" s="24">
        <v>450000</v>
      </c>
      <c r="F481" s="24">
        <v>0</v>
      </c>
      <c r="G481" s="24">
        <v>0</v>
      </c>
      <c r="H481" s="24">
        <v>5</v>
      </c>
      <c r="I481" s="24">
        <v>1</v>
      </c>
      <c r="J481" s="24">
        <v>0</v>
      </c>
      <c r="K481" s="24">
        <v>1</v>
      </c>
      <c r="L481" s="24">
        <v>0</v>
      </c>
      <c r="M481" s="24">
        <v>1</v>
      </c>
      <c r="N481" s="24">
        <v>3</v>
      </c>
      <c r="O481" s="24">
        <v>0</v>
      </c>
      <c r="P481" s="24">
        <v>10</v>
      </c>
      <c r="Q481" s="24">
        <v>0</v>
      </c>
      <c r="R481" s="24">
        <v>2</v>
      </c>
      <c r="S481" s="24">
        <v>3</v>
      </c>
      <c r="T481" s="24">
        <v>0</v>
      </c>
      <c r="U481" s="24">
        <v>0</v>
      </c>
      <c r="V481" s="24">
        <v>270000</v>
      </c>
      <c r="W481" s="86">
        <f t="shared" si="197"/>
        <v>26</v>
      </c>
      <c r="X481">
        <f t="shared" si="200"/>
        <v>0</v>
      </c>
      <c r="Y481">
        <f t="shared" si="201"/>
        <v>0</v>
      </c>
      <c r="Z481">
        <f t="shared" si="202"/>
        <v>0</v>
      </c>
      <c r="AA481">
        <f t="shared" si="203"/>
        <v>0</v>
      </c>
      <c r="AB481">
        <f t="shared" si="204"/>
        <v>0</v>
      </c>
      <c r="AC481">
        <f t="shared" si="205"/>
        <v>0</v>
      </c>
      <c r="AD481">
        <f t="shared" si="206"/>
        <v>0</v>
      </c>
      <c r="AE481">
        <f t="shared" si="207"/>
        <v>0</v>
      </c>
      <c r="AF481">
        <f t="shared" si="208"/>
        <v>0</v>
      </c>
      <c r="AG481">
        <f t="shared" si="209"/>
        <v>0</v>
      </c>
      <c r="AH481">
        <f t="shared" si="210"/>
        <v>0</v>
      </c>
      <c r="AI481">
        <f t="shared" si="211"/>
        <v>0</v>
      </c>
      <c r="AJ481">
        <f t="shared" si="212"/>
        <v>0</v>
      </c>
      <c r="AK481">
        <f t="shared" si="213"/>
        <v>0</v>
      </c>
      <c r="AL481">
        <f t="shared" si="214"/>
        <v>0</v>
      </c>
      <c r="AM481">
        <f t="shared" si="215"/>
        <v>0</v>
      </c>
      <c r="AN481">
        <f t="shared" si="216"/>
        <v>0</v>
      </c>
      <c r="AO481">
        <f t="shared" si="217"/>
        <v>0</v>
      </c>
      <c r="AP481">
        <f t="shared" si="198"/>
        <v>0</v>
      </c>
      <c r="AQ481">
        <f t="shared" si="218"/>
        <v>0</v>
      </c>
      <c r="AR481">
        <f t="shared" si="219"/>
        <v>0</v>
      </c>
      <c r="AS481">
        <f t="shared" si="220"/>
        <v>0</v>
      </c>
      <c r="AT481">
        <f t="shared" si="221"/>
        <v>1</v>
      </c>
      <c r="AU481">
        <f t="shared" si="199"/>
        <v>0</v>
      </c>
      <c r="AV481">
        <f t="shared" si="222"/>
        <v>0</v>
      </c>
      <c r="AW481">
        <f t="shared" si="223"/>
        <v>0</v>
      </c>
      <c r="AX481">
        <f t="shared" si="224"/>
        <v>0</v>
      </c>
    </row>
    <row r="482" spans="1:50" ht="94.5" hidden="1" x14ac:dyDescent="0.25">
      <c r="A482" s="115">
        <v>481</v>
      </c>
      <c r="B482" s="24" t="s">
        <v>397</v>
      </c>
      <c r="C482" s="24" t="s">
        <v>398</v>
      </c>
      <c r="D482" s="24" t="s">
        <v>404</v>
      </c>
      <c r="E482" s="9">
        <v>857741.18</v>
      </c>
      <c r="F482" s="24">
        <v>2</v>
      </c>
      <c r="G482" s="24">
        <v>3</v>
      </c>
      <c r="H482" s="24">
        <v>3</v>
      </c>
      <c r="I482" s="24">
        <v>1</v>
      </c>
      <c r="J482" s="24">
        <v>0</v>
      </c>
      <c r="K482" s="24">
        <v>5</v>
      </c>
      <c r="L482" s="24">
        <v>0</v>
      </c>
      <c r="M482" s="24">
        <v>1</v>
      </c>
      <c r="N482" s="24">
        <v>3</v>
      </c>
      <c r="O482" s="24">
        <v>0</v>
      </c>
      <c r="P482" s="24">
        <v>0</v>
      </c>
      <c r="Q482" s="24">
        <v>0</v>
      </c>
      <c r="R482" s="24">
        <v>2</v>
      </c>
      <c r="S482" s="24">
        <v>3</v>
      </c>
      <c r="T482" s="24">
        <v>3</v>
      </c>
      <c r="U482" s="24">
        <v>0</v>
      </c>
      <c r="V482" s="9">
        <v>679044.8</v>
      </c>
      <c r="W482" s="86">
        <f t="shared" si="197"/>
        <v>26</v>
      </c>
      <c r="X482">
        <f t="shared" si="200"/>
        <v>1</v>
      </c>
      <c r="Y482">
        <f t="shared" si="201"/>
        <v>0</v>
      </c>
      <c r="Z482">
        <f t="shared" si="202"/>
        <v>0</v>
      </c>
      <c r="AA482">
        <f t="shared" si="203"/>
        <v>0</v>
      </c>
      <c r="AB482">
        <f t="shared" si="204"/>
        <v>0</v>
      </c>
      <c r="AC482">
        <f t="shared" si="205"/>
        <v>0</v>
      </c>
      <c r="AD482">
        <f t="shared" si="206"/>
        <v>0</v>
      </c>
      <c r="AE482">
        <f t="shared" si="207"/>
        <v>0</v>
      </c>
      <c r="AF482">
        <f t="shared" si="208"/>
        <v>0</v>
      </c>
      <c r="AG482">
        <f t="shared" si="209"/>
        <v>0</v>
      </c>
      <c r="AH482">
        <f t="shared" si="210"/>
        <v>0</v>
      </c>
      <c r="AI482">
        <f t="shared" si="211"/>
        <v>0</v>
      </c>
      <c r="AJ482">
        <f t="shared" si="212"/>
        <v>0</v>
      </c>
      <c r="AK482">
        <f t="shared" si="213"/>
        <v>0</v>
      </c>
      <c r="AL482">
        <f t="shared" si="214"/>
        <v>0</v>
      </c>
      <c r="AM482">
        <f t="shared" si="215"/>
        <v>0</v>
      </c>
      <c r="AN482">
        <f t="shared" si="216"/>
        <v>0</v>
      </c>
      <c r="AO482">
        <f t="shared" si="217"/>
        <v>0</v>
      </c>
      <c r="AP482">
        <f t="shared" si="198"/>
        <v>0</v>
      </c>
      <c r="AQ482">
        <f t="shared" si="218"/>
        <v>0</v>
      </c>
      <c r="AR482">
        <f t="shared" si="219"/>
        <v>0</v>
      </c>
      <c r="AS482">
        <f t="shared" si="220"/>
        <v>0</v>
      </c>
      <c r="AT482">
        <f t="shared" si="221"/>
        <v>0</v>
      </c>
      <c r="AU482">
        <f t="shared" si="199"/>
        <v>0</v>
      </c>
      <c r="AV482">
        <f t="shared" si="222"/>
        <v>0</v>
      </c>
      <c r="AW482">
        <f t="shared" si="223"/>
        <v>0</v>
      </c>
      <c r="AX482">
        <f t="shared" si="224"/>
        <v>0</v>
      </c>
    </row>
    <row r="483" spans="1:50" ht="126" hidden="1" x14ac:dyDescent="0.25">
      <c r="A483" s="115">
        <v>482</v>
      </c>
      <c r="B483" s="24" t="s">
        <v>1486</v>
      </c>
      <c r="C483" s="24" t="s">
        <v>1487</v>
      </c>
      <c r="D483" s="24" t="s">
        <v>1488</v>
      </c>
      <c r="E483" s="24">
        <v>900000</v>
      </c>
      <c r="F483" s="37">
        <v>5</v>
      </c>
      <c r="G483" s="24">
        <v>0</v>
      </c>
      <c r="H483" s="24">
        <v>3</v>
      </c>
      <c r="I483" s="24">
        <v>1</v>
      </c>
      <c r="J483" s="24">
        <v>0</v>
      </c>
      <c r="K483" s="24">
        <v>2</v>
      </c>
      <c r="L483" s="24">
        <v>0</v>
      </c>
      <c r="M483" s="24">
        <v>1</v>
      </c>
      <c r="N483" s="24">
        <v>6</v>
      </c>
      <c r="O483" s="24">
        <v>0</v>
      </c>
      <c r="P483" s="24">
        <v>3</v>
      </c>
      <c r="Q483" s="24">
        <v>0</v>
      </c>
      <c r="R483" s="24">
        <v>2</v>
      </c>
      <c r="S483" s="24">
        <v>3</v>
      </c>
      <c r="T483" s="24">
        <v>0</v>
      </c>
      <c r="U483" s="24">
        <v>0</v>
      </c>
      <c r="V483" s="24">
        <v>603000</v>
      </c>
      <c r="W483" s="86">
        <f t="shared" si="197"/>
        <v>26</v>
      </c>
      <c r="X483">
        <f t="shared" si="200"/>
        <v>0</v>
      </c>
      <c r="Y483">
        <f t="shared" si="201"/>
        <v>0</v>
      </c>
      <c r="Z483">
        <f t="shared" si="202"/>
        <v>0</v>
      </c>
      <c r="AA483">
        <f t="shared" si="203"/>
        <v>0</v>
      </c>
      <c r="AB483">
        <f t="shared" si="204"/>
        <v>0</v>
      </c>
      <c r="AC483">
        <f t="shared" si="205"/>
        <v>0</v>
      </c>
      <c r="AD483">
        <f t="shared" si="206"/>
        <v>0</v>
      </c>
      <c r="AE483">
        <f t="shared" si="207"/>
        <v>0</v>
      </c>
      <c r="AF483">
        <f t="shared" si="208"/>
        <v>0</v>
      </c>
      <c r="AG483">
        <f t="shared" si="209"/>
        <v>0</v>
      </c>
      <c r="AH483">
        <f t="shared" si="210"/>
        <v>0</v>
      </c>
      <c r="AI483">
        <f t="shared" si="211"/>
        <v>0</v>
      </c>
      <c r="AJ483">
        <f t="shared" si="212"/>
        <v>0</v>
      </c>
      <c r="AK483">
        <f t="shared" si="213"/>
        <v>0</v>
      </c>
      <c r="AL483">
        <f t="shared" si="214"/>
        <v>1</v>
      </c>
      <c r="AM483">
        <f t="shared" si="215"/>
        <v>0</v>
      </c>
      <c r="AN483">
        <f t="shared" si="216"/>
        <v>0</v>
      </c>
      <c r="AO483">
        <f t="shared" si="217"/>
        <v>0</v>
      </c>
      <c r="AP483">
        <f t="shared" si="198"/>
        <v>0</v>
      </c>
      <c r="AQ483">
        <f t="shared" si="218"/>
        <v>0</v>
      </c>
      <c r="AR483">
        <f t="shared" si="219"/>
        <v>0</v>
      </c>
      <c r="AS483">
        <f t="shared" si="220"/>
        <v>0</v>
      </c>
      <c r="AT483">
        <f t="shared" si="221"/>
        <v>0</v>
      </c>
      <c r="AU483">
        <f t="shared" si="199"/>
        <v>0</v>
      </c>
      <c r="AV483">
        <f t="shared" si="222"/>
        <v>0</v>
      </c>
      <c r="AW483">
        <f t="shared" si="223"/>
        <v>0</v>
      </c>
      <c r="AX483">
        <f t="shared" si="224"/>
        <v>0</v>
      </c>
    </row>
    <row r="484" spans="1:50" ht="78.75" hidden="1" x14ac:dyDescent="0.25">
      <c r="A484" s="115">
        <v>483</v>
      </c>
      <c r="B484" s="24" t="s">
        <v>1486</v>
      </c>
      <c r="C484" s="24" t="s">
        <v>1493</v>
      </c>
      <c r="D484" s="91" t="s">
        <v>1494</v>
      </c>
      <c r="E484" s="24">
        <v>150000</v>
      </c>
      <c r="F484" s="37">
        <v>5</v>
      </c>
      <c r="G484" s="24">
        <v>0</v>
      </c>
      <c r="H484" s="24">
        <v>3</v>
      </c>
      <c r="I484" s="24">
        <v>3</v>
      </c>
      <c r="J484" s="24">
        <v>0</v>
      </c>
      <c r="K484" s="89">
        <v>2</v>
      </c>
      <c r="L484" s="24">
        <v>0</v>
      </c>
      <c r="M484" s="24">
        <v>1</v>
      </c>
      <c r="N484" s="24">
        <v>4</v>
      </c>
      <c r="O484" s="24">
        <v>0</v>
      </c>
      <c r="P484" s="24">
        <v>3</v>
      </c>
      <c r="Q484" s="24">
        <v>0</v>
      </c>
      <c r="R484" s="24">
        <v>2</v>
      </c>
      <c r="S484" s="24">
        <v>3</v>
      </c>
      <c r="T484" s="24">
        <v>0</v>
      </c>
      <c r="U484" s="24">
        <v>0</v>
      </c>
      <c r="V484" s="24">
        <v>1005000</v>
      </c>
      <c r="W484" s="86">
        <f t="shared" si="197"/>
        <v>26</v>
      </c>
      <c r="X484">
        <f t="shared" si="200"/>
        <v>0</v>
      </c>
      <c r="Y484">
        <f t="shared" si="201"/>
        <v>0</v>
      </c>
      <c r="Z484">
        <f t="shared" si="202"/>
        <v>0</v>
      </c>
      <c r="AA484">
        <f t="shared" si="203"/>
        <v>0</v>
      </c>
      <c r="AB484">
        <f t="shared" si="204"/>
        <v>0</v>
      </c>
      <c r="AC484">
        <f t="shared" si="205"/>
        <v>0</v>
      </c>
      <c r="AD484">
        <f t="shared" si="206"/>
        <v>0</v>
      </c>
      <c r="AE484">
        <f t="shared" si="207"/>
        <v>0</v>
      </c>
      <c r="AF484">
        <f t="shared" si="208"/>
        <v>0</v>
      </c>
      <c r="AG484">
        <f t="shared" si="209"/>
        <v>0</v>
      </c>
      <c r="AH484">
        <f t="shared" si="210"/>
        <v>0</v>
      </c>
      <c r="AI484">
        <f t="shared" si="211"/>
        <v>0</v>
      </c>
      <c r="AJ484">
        <f t="shared" si="212"/>
        <v>0</v>
      </c>
      <c r="AK484">
        <f t="shared" si="213"/>
        <v>0</v>
      </c>
      <c r="AL484">
        <f t="shared" si="214"/>
        <v>1</v>
      </c>
      <c r="AM484">
        <f t="shared" si="215"/>
        <v>0</v>
      </c>
      <c r="AN484">
        <f t="shared" si="216"/>
        <v>0</v>
      </c>
      <c r="AO484">
        <f t="shared" si="217"/>
        <v>0</v>
      </c>
      <c r="AP484">
        <f t="shared" si="198"/>
        <v>0</v>
      </c>
      <c r="AQ484">
        <f t="shared" si="218"/>
        <v>0</v>
      </c>
      <c r="AR484">
        <f t="shared" si="219"/>
        <v>0</v>
      </c>
      <c r="AS484">
        <f t="shared" si="220"/>
        <v>0</v>
      </c>
      <c r="AT484">
        <f t="shared" si="221"/>
        <v>0</v>
      </c>
      <c r="AU484">
        <f t="shared" si="199"/>
        <v>0</v>
      </c>
      <c r="AV484">
        <f t="shared" si="222"/>
        <v>0</v>
      </c>
      <c r="AW484">
        <f t="shared" si="223"/>
        <v>0</v>
      </c>
      <c r="AX484">
        <f t="shared" si="224"/>
        <v>0</v>
      </c>
    </row>
    <row r="485" spans="1:50" ht="126" hidden="1" x14ac:dyDescent="0.25">
      <c r="A485" s="115">
        <v>484</v>
      </c>
      <c r="B485" s="24" t="s">
        <v>1486</v>
      </c>
      <c r="C485" s="24" t="s">
        <v>1501</v>
      </c>
      <c r="D485" s="24" t="s">
        <v>1502</v>
      </c>
      <c r="E485" s="24">
        <v>3000000</v>
      </c>
      <c r="F485" s="37">
        <v>5</v>
      </c>
      <c r="G485" s="24">
        <v>0</v>
      </c>
      <c r="H485" s="24">
        <v>5</v>
      </c>
      <c r="I485" s="24">
        <v>1</v>
      </c>
      <c r="J485" s="24">
        <v>0</v>
      </c>
      <c r="K485" s="89">
        <v>2</v>
      </c>
      <c r="L485" s="24">
        <v>0</v>
      </c>
      <c r="M485" s="24">
        <v>1</v>
      </c>
      <c r="N485" s="24">
        <v>4</v>
      </c>
      <c r="O485" s="24">
        <v>0</v>
      </c>
      <c r="P485" s="24">
        <v>3</v>
      </c>
      <c r="Q485" s="24">
        <v>0</v>
      </c>
      <c r="R485" s="24">
        <v>2</v>
      </c>
      <c r="S485" s="24">
        <v>3</v>
      </c>
      <c r="T485" s="24">
        <v>0</v>
      </c>
      <c r="U485" s="24">
        <v>0</v>
      </c>
      <c r="V485" s="24">
        <v>2010000</v>
      </c>
      <c r="W485" s="86">
        <f t="shared" si="197"/>
        <v>26</v>
      </c>
      <c r="X485">
        <f t="shared" si="200"/>
        <v>0</v>
      </c>
      <c r="Y485">
        <f t="shared" si="201"/>
        <v>0</v>
      </c>
      <c r="Z485">
        <f t="shared" si="202"/>
        <v>0</v>
      </c>
      <c r="AA485">
        <f t="shared" si="203"/>
        <v>0</v>
      </c>
      <c r="AB485">
        <f t="shared" si="204"/>
        <v>0</v>
      </c>
      <c r="AC485">
        <f t="shared" si="205"/>
        <v>0</v>
      </c>
      <c r="AD485">
        <f t="shared" si="206"/>
        <v>0</v>
      </c>
      <c r="AE485">
        <f t="shared" si="207"/>
        <v>0</v>
      </c>
      <c r="AF485">
        <f t="shared" si="208"/>
        <v>0</v>
      </c>
      <c r="AG485">
        <f t="shared" si="209"/>
        <v>0</v>
      </c>
      <c r="AH485">
        <f t="shared" si="210"/>
        <v>0</v>
      </c>
      <c r="AI485">
        <f t="shared" si="211"/>
        <v>0</v>
      </c>
      <c r="AJ485">
        <f t="shared" si="212"/>
        <v>0</v>
      </c>
      <c r="AK485">
        <f t="shared" si="213"/>
        <v>0</v>
      </c>
      <c r="AL485">
        <f t="shared" si="214"/>
        <v>1</v>
      </c>
      <c r="AM485">
        <f t="shared" si="215"/>
        <v>0</v>
      </c>
      <c r="AN485">
        <f t="shared" si="216"/>
        <v>0</v>
      </c>
      <c r="AO485">
        <f t="shared" si="217"/>
        <v>0</v>
      </c>
      <c r="AP485">
        <f t="shared" si="198"/>
        <v>0</v>
      </c>
      <c r="AQ485">
        <f t="shared" si="218"/>
        <v>0</v>
      </c>
      <c r="AR485">
        <f t="shared" si="219"/>
        <v>0</v>
      </c>
      <c r="AS485">
        <f t="shared" si="220"/>
        <v>0</v>
      </c>
      <c r="AT485">
        <f t="shared" si="221"/>
        <v>0</v>
      </c>
      <c r="AU485">
        <f t="shared" si="199"/>
        <v>0</v>
      </c>
      <c r="AV485">
        <f t="shared" si="222"/>
        <v>0</v>
      </c>
      <c r="AW485">
        <f t="shared" si="223"/>
        <v>0</v>
      </c>
      <c r="AX485">
        <f t="shared" si="224"/>
        <v>0</v>
      </c>
    </row>
    <row r="486" spans="1:50" ht="110.25" hidden="1" x14ac:dyDescent="0.25">
      <c r="A486" s="115">
        <v>485</v>
      </c>
      <c r="B486" s="24" t="s">
        <v>1486</v>
      </c>
      <c r="C486" s="24" t="s">
        <v>1541</v>
      </c>
      <c r="D486" s="24" t="s">
        <v>1542</v>
      </c>
      <c r="E486" s="57">
        <v>1300000</v>
      </c>
      <c r="F486" s="57">
        <v>5</v>
      </c>
      <c r="G486" s="57">
        <v>0</v>
      </c>
      <c r="H486" s="57">
        <v>3</v>
      </c>
      <c r="I486" s="57">
        <v>1</v>
      </c>
      <c r="J486" s="57">
        <v>0</v>
      </c>
      <c r="K486" s="90">
        <v>4</v>
      </c>
      <c r="L486" s="57">
        <v>0</v>
      </c>
      <c r="M486" s="57">
        <v>1</v>
      </c>
      <c r="N486" s="57">
        <v>4</v>
      </c>
      <c r="O486" s="57">
        <v>0</v>
      </c>
      <c r="P486" s="57">
        <v>3</v>
      </c>
      <c r="Q486" s="57">
        <v>0</v>
      </c>
      <c r="R486" s="57">
        <v>2</v>
      </c>
      <c r="S486" s="57">
        <v>3</v>
      </c>
      <c r="T486" s="57">
        <v>0</v>
      </c>
      <c r="U486" s="57">
        <v>0</v>
      </c>
      <c r="V486" s="57">
        <v>871000</v>
      </c>
      <c r="W486" s="86">
        <f t="shared" si="197"/>
        <v>26</v>
      </c>
      <c r="X486">
        <f t="shared" si="200"/>
        <v>0</v>
      </c>
      <c r="Y486">
        <f t="shared" si="201"/>
        <v>0</v>
      </c>
      <c r="Z486">
        <f t="shared" si="202"/>
        <v>0</v>
      </c>
      <c r="AA486">
        <f t="shared" si="203"/>
        <v>0</v>
      </c>
      <c r="AB486">
        <f t="shared" si="204"/>
        <v>0</v>
      </c>
      <c r="AC486">
        <f t="shared" si="205"/>
        <v>0</v>
      </c>
      <c r="AD486">
        <f t="shared" si="206"/>
        <v>0</v>
      </c>
      <c r="AE486">
        <f t="shared" si="207"/>
        <v>0</v>
      </c>
      <c r="AF486">
        <f t="shared" si="208"/>
        <v>0</v>
      </c>
      <c r="AG486">
        <f t="shared" si="209"/>
        <v>0</v>
      </c>
      <c r="AH486">
        <f t="shared" si="210"/>
        <v>0</v>
      </c>
      <c r="AI486">
        <f t="shared" si="211"/>
        <v>0</v>
      </c>
      <c r="AJ486">
        <f t="shared" si="212"/>
        <v>0</v>
      </c>
      <c r="AK486">
        <f t="shared" si="213"/>
        <v>0</v>
      </c>
      <c r="AL486">
        <f t="shared" si="214"/>
        <v>1</v>
      </c>
      <c r="AM486">
        <f t="shared" si="215"/>
        <v>0</v>
      </c>
      <c r="AN486">
        <f t="shared" si="216"/>
        <v>0</v>
      </c>
      <c r="AO486">
        <f t="shared" si="217"/>
        <v>0</v>
      </c>
      <c r="AP486">
        <f t="shared" si="198"/>
        <v>0</v>
      </c>
      <c r="AQ486">
        <f t="shared" si="218"/>
        <v>0</v>
      </c>
      <c r="AR486">
        <f t="shared" si="219"/>
        <v>0</v>
      </c>
      <c r="AS486">
        <f t="shared" si="220"/>
        <v>0</v>
      </c>
      <c r="AT486">
        <f t="shared" si="221"/>
        <v>0</v>
      </c>
      <c r="AU486">
        <f t="shared" si="199"/>
        <v>0</v>
      </c>
      <c r="AV486">
        <f t="shared" si="222"/>
        <v>0</v>
      </c>
      <c r="AW486">
        <f t="shared" si="223"/>
        <v>0</v>
      </c>
      <c r="AX486">
        <f t="shared" si="224"/>
        <v>0</v>
      </c>
    </row>
    <row r="487" spans="1:50" ht="204.75" hidden="1" x14ac:dyDescent="0.25">
      <c r="A487" s="115">
        <v>486</v>
      </c>
      <c r="B487" s="24" t="s">
        <v>1544</v>
      </c>
      <c r="C487" s="24" t="s">
        <v>1547</v>
      </c>
      <c r="D487" s="24" t="s">
        <v>1546</v>
      </c>
      <c r="E487" s="37">
        <v>1173679.7</v>
      </c>
      <c r="F487" s="37">
        <v>5</v>
      </c>
      <c r="G487" s="37">
        <v>3</v>
      </c>
      <c r="H487" s="37">
        <v>3</v>
      </c>
      <c r="I487" s="37">
        <v>1</v>
      </c>
      <c r="J487" s="37">
        <v>0</v>
      </c>
      <c r="K487" s="87">
        <v>1</v>
      </c>
      <c r="L487" s="37">
        <v>0</v>
      </c>
      <c r="M487" s="37">
        <v>1</v>
      </c>
      <c r="N487" s="37">
        <v>4</v>
      </c>
      <c r="O487" s="37">
        <v>0</v>
      </c>
      <c r="P487" s="37">
        <v>0</v>
      </c>
      <c r="Q487" s="37">
        <v>0</v>
      </c>
      <c r="R487" s="37">
        <v>2</v>
      </c>
      <c r="S487" s="37">
        <v>3</v>
      </c>
      <c r="T487" s="37">
        <v>3</v>
      </c>
      <c r="U487" s="37">
        <v>0</v>
      </c>
      <c r="V487" s="37">
        <v>938943.77</v>
      </c>
      <c r="W487" s="86">
        <f t="shared" si="197"/>
        <v>26</v>
      </c>
      <c r="X487">
        <f t="shared" si="200"/>
        <v>0</v>
      </c>
      <c r="Y487">
        <f t="shared" si="201"/>
        <v>0</v>
      </c>
      <c r="Z487">
        <f t="shared" si="202"/>
        <v>0</v>
      </c>
      <c r="AA487">
        <f t="shared" si="203"/>
        <v>0</v>
      </c>
      <c r="AB487">
        <f t="shared" si="204"/>
        <v>0</v>
      </c>
      <c r="AC487">
        <f t="shared" si="205"/>
        <v>0</v>
      </c>
      <c r="AD487">
        <f t="shared" si="206"/>
        <v>0</v>
      </c>
      <c r="AE487">
        <f t="shared" si="207"/>
        <v>0</v>
      </c>
      <c r="AF487">
        <f t="shared" si="208"/>
        <v>0</v>
      </c>
      <c r="AG487">
        <f t="shared" si="209"/>
        <v>0</v>
      </c>
      <c r="AH487">
        <f t="shared" si="210"/>
        <v>0</v>
      </c>
      <c r="AI487">
        <f t="shared" si="211"/>
        <v>0</v>
      </c>
      <c r="AJ487">
        <f t="shared" si="212"/>
        <v>0</v>
      </c>
      <c r="AK487">
        <f t="shared" si="213"/>
        <v>0</v>
      </c>
      <c r="AL487">
        <f t="shared" si="214"/>
        <v>1</v>
      </c>
      <c r="AM487">
        <f t="shared" si="215"/>
        <v>0</v>
      </c>
      <c r="AN487">
        <f t="shared" si="216"/>
        <v>0</v>
      </c>
      <c r="AO487">
        <f t="shared" si="217"/>
        <v>0</v>
      </c>
      <c r="AP487">
        <f t="shared" si="198"/>
        <v>0</v>
      </c>
      <c r="AQ487">
        <f t="shared" si="218"/>
        <v>0</v>
      </c>
      <c r="AR487">
        <f t="shared" si="219"/>
        <v>0</v>
      </c>
      <c r="AS487">
        <f t="shared" si="220"/>
        <v>0</v>
      </c>
      <c r="AT487">
        <f t="shared" si="221"/>
        <v>0</v>
      </c>
      <c r="AU487">
        <f t="shared" si="199"/>
        <v>0</v>
      </c>
      <c r="AV487">
        <f t="shared" si="222"/>
        <v>0</v>
      </c>
      <c r="AW487">
        <f t="shared" si="223"/>
        <v>0</v>
      </c>
      <c r="AX487">
        <f t="shared" si="224"/>
        <v>0</v>
      </c>
    </row>
    <row r="488" spans="1:50" ht="78.75" hidden="1" x14ac:dyDescent="0.25">
      <c r="A488" s="115">
        <v>487</v>
      </c>
      <c r="B488" s="24" t="s">
        <v>323</v>
      </c>
      <c r="C488" s="24" t="s">
        <v>331</v>
      </c>
      <c r="D488" s="24" t="s">
        <v>332</v>
      </c>
      <c r="E488" s="47">
        <v>505000</v>
      </c>
      <c r="F488" s="37">
        <v>2</v>
      </c>
      <c r="G488" s="37">
        <v>3</v>
      </c>
      <c r="H488" s="37">
        <v>3</v>
      </c>
      <c r="I488" s="37">
        <v>2</v>
      </c>
      <c r="J488" s="37">
        <v>0</v>
      </c>
      <c r="K488" s="37">
        <v>1</v>
      </c>
      <c r="L488" s="37">
        <v>0</v>
      </c>
      <c r="M488" s="37">
        <v>1</v>
      </c>
      <c r="N488" s="37">
        <v>3</v>
      </c>
      <c r="O488" s="37">
        <v>0</v>
      </c>
      <c r="P488" s="37">
        <v>0</v>
      </c>
      <c r="Q488" s="37">
        <v>2</v>
      </c>
      <c r="R488" s="37">
        <v>2</v>
      </c>
      <c r="S488" s="37">
        <v>3</v>
      </c>
      <c r="T488" s="37">
        <v>3</v>
      </c>
      <c r="U488" s="37">
        <v>0</v>
      </c>
      <c r="V488" s="47">
        <v>400000</v>
      </c>
      <c r="W488" s="86">
        <f t="shared" si="197"/>
        <v>25</v>
      </c>
      <c r="X488">
        <f t="shared" si="200"/>
        <v>0</v>
      </c>
      <c r="Y488">
        <f t="shared" si="201"/>
        <v>0</v>
      </c>
      <c r="Z488">
        <f t="shared" si="202"/>
        <v>0</v>
      </c>
      <c r="AA488">
        <f t="shared" si="203"/>
        <v>1</v>
      </c>
      <c r="AB488">
        <f t="shared" si="204"/>
        <v>0</v>
      </c>
      <c r="AC488">
        <f t="shared" si="205"/>
        <v>0</v>
      </c>
      <c r="AD488">
        <f t="shared" si="206"/>
        <v>0</v>
      </c>
      <c r="AE488">
        <f t="shared" si="207"/>
        <v>0</v>
      </c>
      <c r="AF488">
        <f t="shared" si="208"/>
        <v>0</v>
      </c>
      <c r="AG488">
        <f t="shared" si="209"/>
        <v>0</v>
      </c>
      <c r="AH488">
        <f t="shared" si="210"/>
        <v>0</v>
      </c>
      <c r="AI488">
        <f t="shared" si="211"/>
        <v>0</v>
      </c>
      <c r="AJ488">
        <f t="shared" si="212"/>
        <v>0</v>
      </c>
      <c r="AK488">
        <f t="shared" si="213"/>
        <v>0</v>
      </c>
      <c r="AL488">
        <f t="shared" si="214"/>
        <v>0</v>
      </c>
      <c r="AM488">
        <f t="shared" si="215"/>
        <v>0</v>
      </c>
      <c r="AN488">
        <f t="shared" si="216"/>
        <v>0</v>
      </c>
      <c r="AO488">
        <f t="shared" si="217"/>
        <v>0</v>
      </c>
      <c r="AP488">
        <f t="shared" si="198"/>
        <v>0</v>
      </c>
      <c r="AQ488">
        <f t="shared" si="218"/>
        <v>0</v>
      </c>
      <c r="AR488">
        <f t="shared" si="219"/>
        <v>0</v>
      </c>
      <c r="AS488">
        <f t="shared" si="220"/>
        <v>0</v>
      </c>
      <c r="AT488">
        <f t="shared" si="221"/>
        <v>0</v>
      </c>
      <c r="AU488">
        <f t="shared" si="199"/>
        <v>0</v>
      </c>
      <c r="AV488">
        <f t="shared" si="222"/>
        <v>0</v>
      </c>
      <c r="AW488">
        <f t="shared" si="223"/>
        <v>0</v>
      </c>
      <c r="AX488">
        <f t="shared" si="224"/>
        <v>0</v>
      </c>
    </row>
    <row r="489" spans="1:50" ht="78.75" hidden="1" x14ac:dyDescent="0.25">
      <c r="A489" s="115">
        <v>488</v>
      </c>
      <c r="B489" s="24" t="s">
        <v>1392</v>
      </c>
      <c r="C489" s="24" t="s">
        <v>23</v>
      </c>
      <c r="D489" s="24" t="s">
        <v>1393</v>
      </c>
      <c r="E489" s="9">
        <v>409320.1</v>
      </c>
      <c r="F489" s="24">
        <v>0</v>
      </c>
      <c r="G489" s="24">
        <v>0</v>
      </c>
      <c r="H489" s="24">
        <v>5</v>
      </c>
      <c r="I489" s="24">
        <v>1</v>
      </c>
      <c r="J489" s="24">
        <v>0</v>
      </c>
      <c r="K489" s="24">
        <v>3</v>
      </c>
      <c r="L489" s="24">
        <v>0</v>
      </c>
      <c r="M489" s="24">
        <v>1</v>
      </c>
      <c r="N489" s="24">
        <v>7</v>
      </c>
      <c r="O489" s="24">
        <v>0</v>
      </c>
      <c r="P489" s="24">
        <v>3</v>
      </c>
      <c r="Q489" s="24">
        <v>0</v>
      </c>
      <c r="R489" s="24">
        <v>2</v>
      </c>
      <c r="S489" s="24">
        <v>3</v>
      </c>
      <c r="T489" s="24">
        <v>0</v>
      </c>
      <c r="U489" s="24">
        <v>0</v>
      </c>
      <c r="V489" s="9">
        <v>274244.5</v>
      </c>
      <c r="W489" s="86">
        <f t="shared" si="197"/>
        <v>25</v>
      </c>
      <c r="X489">
        <f t="shared" si="200"/>
        <v>0</v>
      </c>
      <c r="Y489">
        <f t="shared" si="201"/>
        <v>0</v>
      </c>
      <c r="Z489">
        <f t="shared" si="202"/>
        <v>0</v>
      </c>
      <c r="AA489">
        <f t="shared" si="203"/>
        <v>0</v>
      </c>
      <c r="AB489">
        <f t="shared" si="204"/>
        <v>0</v>
      </c>
      <c r="AC489">
        <f t="shared" si="205"/>
        <v>0</v>
      </c>
      <c r="AD489">
        <f t="shared" si="206"/>
        <v>0</v>
      </c>
      <c r="AE489">
        <f t="shared" si="207"/>
        <v>0</v>
      </c>
      <c r="AF489">
        <f t="shared" si="208"/>
        <v>0</v>
      </c>
      <c r="AG489">
        <f t="shared" si="209"/>
        <v>0</v>
      </c>
      <c r="AH489">
        <f t="shared" si="210"/>
        <v>0</v>
      </c>
      <c r="AI489">
        <f t="shared" si="211"/>
        <v>0</v>
      </c>
      <c r="AJ489">
        <f t="shared" si="212"/>
        <v>0</v>
      </c>
      <c r="AK489">
        <f t="shared" si="213"/>
        <v>0</v>
      </c>
      <c r="AL489">
        <f t="shared" si="214"/>
        <v>0</v>
      </c>
      <c r="AM489">
        <f t="shared" si="215"/>
        <v>0</v>
      </c>
      <c r="AN489">
        <f t="shared" si="216"/>
        <v>0</v>
      </c>
      <c r="AO489">
        <f t="shared" si="217"/>
        <v>0</v>
      </c>
      <c r="AP489">
        <f t="shared" si="198"/>
        <v>0</v>
      </c>
      <c r="AQ489">
        <f t="shared" si="218"/>
        <v>0</v>
      </c>
      <c r="AR489">
        <f t="shared" si="219"/>
        <v>1</v>
      </c>
      <c r="AS489">
        <f t="shared" si="220"/>
        <v>0</v>
      </c>
      <c r="AT489">
        <f t="shared" si="221"/>
        <v>0</v>
      </c>
      <c r="AU489">
        <f t="shared" si="199"/>
        <v>0</v>
      </c>
      <c r="AV489">
        <f t="shared" si="222"/>
        <v>0</v>
      </c>
      <c r="AW489">
        <f t="shared" si="223"/>
        <v>0</v>
      </c>
      <c r="AX489">
        <f t="shared" si="224"/>
        <v>0</v>
      </c>
    </row>
    <row r="490" spans="1:50" ht="78.75" hidden="1" x14ac:dyDescent="0.25">
      <c r="A490" s="115">
        <v>489</v>
      </c>
      <c r="B490" s="24" t="s">
        <v>1392</v>
      </c>
      <c r="C490" s="24" t="s">
        <v>23</v>
      </c>
      <c r="D490" s="24" t="s">
        <v>1394</v>
      </c>
      <c r="E490" s="9">
        <v>281589.5</v>
      </c>
      <c r="F490" s="24">
        <v>0</v>
      </c>
      <c r="G490" s="24">
        <v>0</v>
      </c>
      <c r="H490" s="24">
        <v>5</v>
      </c>
      <c r="I490" s="24">
        <v>1</v>
      </c>
      <c r="J490" s="24">
        <v>0</v>
      </c>
      <c r="K490" s="24">
        <v>3</v>
      </c>
      <c r="L490" s="24">
        <v>0</v>
      </c>
      <c r="M490" s="24">
        <v>1</v>
      </c>
      <c r="N490" s="24">
        <v>7</v>
      </c>
      <c r="O490" s="24">
        <v>0</v>
      </c>
      <c r="P490" s="24">
        <v>3</v>
      </c>
      <c r="Q490" s="24">
        <v>0</v>
      </c>
      <c r="R490" s="24">
        <v>2</v>
      </c>
      <c r="S490" s="24">
        <v>3</v>
      </c>
      <c r="T490" s="24">
        <v>0</v>
      </c>
      <c r="U490" s="24">
        <v>0</v>
      </c>
      <c r="V490" s="9">
        <v>188665</v>
      </c>
      <c r="W490" s="86">
        <f t="shared" si="197"/>
        <v>25</v>
      </c>
      <c r="X490">
        <f t="shared" si="200"/>
        <v>0</v>
      </c>
      <c r="Y490">
        <f t="shared" si="201"/>
        <v>0</v>
      </c>
      <c r="Z490">
        <f t="shared" si="202"/>
        <v>0</v>
      </c>
      <c r="AA490">
        <f t="shared" si="203"/>
        <v>0</v>
      </c>
      <c r="AB490">
        <f t="shared" si="204"/>
        <v>0</v>
      </c>
      <c r="AC490">
        <f t="shared" si="205"/>
        <v>0</v>
      </c>
      <c r="AD490">
        <f t="shared" si="206"/>
        <v>0</v>
      </c>
      <c r="AE490">
        <f t="shared" si="207"/>
        <v>0</v>
      </c>
      <c r="AF490">
        <f t="shared" si="208"/>
        <v>0</v>
      </c>
      <c r="AG490">
        <f t="shared" si="209"/>
        <v>0</v>
      </c>
      <c r="AH490">
        <f t="shared" si="210"/>
        <v>0</v>
      </c>
      <c r="AI490">
        <f t="shared" si="211"/>
        <v>0</v>
      </c>
      <c r="AJ490">
        <f t="shared" si="212"/>
        <v>0</v>
      </c>
      <c r="AK490">
        <f t="shared" si="213"/>
        <v>0</v>
      </c>
      <c r="AL490">
        <f t="shared" si="214"/>
        <v>0</v>
      </c>
      <c r="AM490">
        <f t="shared" si="215"/>
        <v>0</v>
      </c>
      <c r="AN490">
        <f t="shared" si="216"/>
        <v>0</v>
      </c>
      <c r="AO490">
        <f t="shared" si="217"/>
        <v>0</v>
      </c>
      <c r="AP490">
        <f t="shared" si="198"/>
        <v>0</v>
      </c>
      <c r="AQ490">
        <f t="shared" si="218"/>
        <v>0</v>
      </c>
      <c r="AR490">
        <f t="shared" si="219"/>
        <v>1</v>
      </c>
      <c r="AS490">
        <f t="shared" si="220"/>
        <v>0</v>
      </c>
      <c r="AT490">
        <f t="shared" si="221"/>
        <v>0</v>
      </c>
      <c r="AU490">
        <f t="shared" si="199"/>
        <v>0</v>
      </c>
      <c r="AV490">
        <f t="shared" si="222"/>
        <v>0</v>
      </c>
      <c r="AW490">
        <f t="shared" si="223"/>
        <v>0</v>
      </c>
      <c r="AX490">
        <f t="shared" si="224"/>
        <v>0</v>
      </c>
    </row>
    <row r="491" spans="1:50" ht="78.75" hidden="1" x14ac:dyDescent="0.25">
      <c r="A491" s="115">
        <v>490</v>
      </c>
      <c r="B491" s="24" t="s">
        <v>1392</v>
      </c>
      <c r="C491" s="24" t="s">
        <v>23</v>
      </c>
      <c r="D491" s="24" t="s">
        <v>1396</v>
      </c>
      <c r="E491" s="9">
        <v>537839.5</v>
      </c>
      <c r="F491" s="24">
        <v>0</v>
      </c>
      <c r="G491" s="24">
        <v>0</v>
      </c>
      <c r="H491" s="24">
        <v>5</v>
      </c>
      <c r="I491" s="24">
        <v>1</v>
      </c>
      <c r="J491" s="24">
        <v>0</v>
      </c>
      <c r="K491" s="24">
        <v>2</v>
      </c>
      <c r="L491" s="24">
        <v>0</v>
      </c>
      <c r="M491" s="24">
        <v>1</v>
      </c>
      <c r="N491" s="24">
        <v>8</v>
      </c>
      <c r="O491" s="24">
        <v>0</v>
      </c>
      <c r="P491" s="24">
        <v>3</v>
      </c>
      <c r="Q491" s="24">
        <v>0</v>
      </c>
      <c r="R491" s="24">
        <v>2</v>
      </c>
      <c r="S491" s="24">
        <v>3</v>
      </c>
      <c r="T491" s="24">
        <v>0</v>
      </c>
      <c r="U491" s="24">
        <v>0</v>
      </c>
      <c r="V491" s="9">
        <v>360352.5</v>
      </c>
      <c r="W491" s="86">
        <f t="shared" si="197"/>
        <v>25</v>
      </c>
      <c r="X491">
        <f t="shared" si="200"/>
        <v>0</v>
      </c>
      <c r="Y491">
        <f t="shared" si="201"/>
        <v>0</v>
      </c>
      <c r="Z491">
        <f t="shared" si="202"/>
        <v>0</v>
      </c>
      <c r="AA491">
        <f t="shared" si="203"/>
        <v>0</v>
      </c>
      <c r="AB491">
        <f t="shared" si="204"/>
        <v>0</v>
      </c>
      <c r="AC491">
        <f t="shared" si="205"/>
        <v>0</v>
      </c>
      <c r="AD491">
        <f t="shared" si="206"/>
        <v>0</v>
      </c>
      <c r="AE491">
        <f t="shared" si="207"/>
        <v>0</v>
      </c>
      <c r="AF491">
        <f t="shared" si="208"/>
        <v>0</v>
      </c>
      <c r="AG491">
        <f t="shared" si="209"/>
        <v>0</v>
      </c>
      <c r="AH491">
        <f t="shared" si="210"/>
        <v>0</v>
      </c>
      <c r="AI491">
        <f t="shared" si="211"/>
        <v>0</v>
      </c>
      <c r="AJ491">
        <f t="shared" si="212"/>
        <v>0</v>
      </c>
      <c r="AK491">
        <f t="shared" si="213"/>
        <v>0</v>
      </c>
      <c r="AL491">
        <f t="shared" si="214"/>
        <v>0</v>
      </c>
      <c r="AM491">
        <f t="shared" si="215"/>
        <v>0</v>
      </c>
      <c r="AN491">
        <f t="shared" si="216"/>
        <v>0</v>
      </c>
      <c r="AO491">
        <f t="shared" si="217"/>
        <v>0</v>
      </c>
      <c r="AP491">
        <f t="shared" si="198"/>
        <v>0</v>
      </c>
      <c r="AQ491">
        <f t="shared" si="218"/>
        <v>0</v>
      </c>
      <c r="AR491">
        <f t="shared" si="219"/>
        <v>1</v>
      </c>
      <c r="AS491">
        <f t="shared" si="220"/>
        <v>0</v>
      </c>
      <c r="AT491">
        <f t="shared" si="221"/>
        <v>0</v>
      </c>
      <c r="AU491">
        <f t="shared" si="199"/>
        <v>0</v>
      </c>
      <c r="AV491">
        <f t="shared" si="222"/>
        <v>0</v>
      </c>
      <c r="AW491">
        <f t="shared" si="223"/>
        <v>0</v>
      </c>
      <c r="AX491">
        <f t="shared" si="224"/>
        <v>0</v>
      </c>
    </row>
    <row r="492" spans="1:50" ht="63" hidden="1" x14ac:dyDescent="0.25">
      <c r="A492" s="115">
        <v>491</v>
      </c>
      <c r="B492" s="48" t="s">
        <v>103</v>
      </c>
      <c r="C492" s="48" t="s">
        <v>104</v>
      </c>
      <c r="D492" s="48" t="s">
        <v>1122</v>
      </c>
      <c r="E492" s="47">
        <v>2999993.21</v>
      </c>
      <c r="F492" s="37">
        <v>0</v>
      </c>
      <c r="G492" s="85">
        <v>0</v>
      </c>
      <c r="H492" s="85">
        <v>3</v>
      </c>
      <c r="I492" s="85">
        <v>2</v>
      </c>
      <c r="J492" s="85">
        <v>0</v>
      </c>
      <c r="K492" s="85">
        <v>1</v>
      </c>
      <c r="L492" s="85">
        <v>0</v>
      </c>
      <c r="M492" s="85">
        <v>1</v>
      </c>
      <c r="N492" s="85">
        <v>5</v>
      </c>
      <c r="O492" s="37">
        <v>5</v>
      </c>
      <c r="P492" s="37">
        <v>3</v>
      </c>
      <c r="Q492" s="85">
        <v>0</v>
      </c>
      <c r="R492" s="85">
        <v>2</v>
      </c>
      <c r="S492" s="85">
        <v>3</v>
      </c>
      <c r="T492" s="85">
        <v>0</v>
      </c>
      <c r="U492" s="85">
        <v>0</v>
      </c>
      <c r="V492" s="47">
        <v>2399994.568</v>
      </c>
      <c r="W492" s="86">
        <f t="shared" si="197"/>
        <v>25</v>
      </c>
      <c r="X492">
        <f t="shared" si="200"/>
        <v>0</v>
      </c>
      <c r="Y492">
        <f t="shared" si="201"/>
        <v>0</v>
      </c>
      <c r="Z492">
        <f t="shared" si="202"/>
        <v>0</v>
      </c>
      <c r="AA492">
        <f t="shared" si="203"/>
        <v>0</v>
      </c>
      <c r="AB492">
        <f t="shared" si="204"/>
        <v>0</v>
      </c>
      <c r="AC492">
        <f t="shared" si="205"/>
        <v>0</v>
      </c>
      <c r="AD492">
        <f t="shared" si="206"/>
        <v>0</v>
      </c>
      <c r="AE492">
        <f t="shared" si="207"/>
        <v>0</v>
      </c>
      <c r="AF492">
        <f t="shared" si="208"/>
        <v>0</v>
      </c>
      <c r="AG492">
        <f t="shared" si="209"/>
        <v>0</v>
      </c>
      <c r="AH492">
        <f t="shared" si="210"/>
        <v>0</v>
      </c>
      <c r="AI492">
        <f t="shared" si="211"/>
        <v>0</v>
      </c>
      <c r="AJ492">
        <f t="shared" si="212"/>
        <v>1</v>
      </c>
      <c r="AK492">
        <f t="shared" si="213"/>
        <v>0</v>
      </c>
      <c r="AL492">
        <f t="shared" si="214"/>
        <v>0</v>
      </c>
      <c r="AM492">
        <f t="shared" si="215"/>
        <v>0</v>
      </c>
      <c r="AN492">
        <f t="shared" si="216"/>
        <v>0</v>
      </c>
      <c r="AO492">
        <f t="shared" si="217"/>
        <v>0</v>
      </c>
      <c r="AP492">
        <f t="shared" si="198"/>
        <v>0</v>
      </c>
      <c r="AQ492">
        <f t="shared" si="218"/>
        <v>0</v>
      </c>
      <c r="AR492">
        <f t="shared" si="219"/>
        <v>0</v>
      </c>
      <c r="AS492">
        <f t="shared" si="220"/>
        <v>0</v>
      </c>
      <c r="AT492">
        <f t="shared" si="221"/>
        <v>0</v>
      </c>
      <c r="AU492">
        <f t="shared" si="199"/>
        <v>0</v>
      </c>
      <c r="AV492">
        <f t="shared" si="222"/>
        <v>0</v>
      </c>
      <c r="AW492">
        <f t="shared" si="223"/>
        <v>0</v>
      </c>
      <c r="AX492">
        <f t="shared" si="224"/>
        <v>0</v>
      </c>
    </row>
    <row r="493" spans="1:50" ht="63" hidden="1" x14ac:dyDescent="0.25">
      <c r="A493" s="115">
        <v>492</v>
      </c>
      <c r="B493" s="24" t="s">
        <v>49</v>
      </c>
      <c r="C493" s="24" t="s">
        <v>23</v>
      </c>
      <c r="D493" s="24" t="s">
        <v>442</v>
      </c>
      <c r="E493" s="47">
        <v>1200000</v>
      </c>
      <c r="F493" s="37">
        <v>0</v>
      </c>
      <c r="G493" s="37">
        <v>0</v>
      </c>
      <c r="H493" s="37">
        <v>5</v>
      </c>
      <c r="I493" s="37">
        <v>1</v>
      </c>
      <c r="J493" s="37">
        <v>0</v>
      </c>
      <c r="K493" s="37">
        <v>5</v>
      </c>
      <c r="L493" s="37">
        <v>0</v>
      </c>
      <c r="M493" s="37">
        <v>1</v>
      </c>
      <c r="N493" s="37">
        <v>3</v>
      </c>
      <c r="O493" s="37">
        <v>0</v>
      </c>
      <c r="P493" s="37">
        <v>5</v>
      </c>
      <c r="Q493" s="37">
        <v>0</v>
      </c>
      <c r="R493" s="37">
        <v>2</v>
      </c>
      <c r="S493" s="37">
        <v>3</v>
      </c>
      <c r="T493" s="37">
        <v>0</v>
      </c>
      <c r="U493" s="37">
        <v>0</v>
      </c>
      <c r="V493" s="47">
        <v>780000</v>
      </c>
      <c r="W493" s="86">
        <f t="shared" si="197"/>
        <v>25</v>
      </c>
      <c r="X493">
        <f t="shared" si="200"/>
        <v>0</v>
      </c>
      <c r="Y493">
        <f t="shared" si="201"/>
        <v>0</v>
      </c>
      <c r="Z493">
        <f t="shared" si="202"/>
        <v>0</v>
      </c>
      <c r="AA493">
        <f t="shared" si="203"/>
        <v>0</v>
      </c>
      <c r="AB493">
        <f t="shared" si="204"/>
        <v>0</v>
      </c>
      <c r="AC493">
        <f t="shared" si="205"/>
        <v>1</v>
      </c>
      <c r="AD493">
        <f t="shared" si="206"/>
        <v>0</v>
      </c>
      <c r="AE493">
        <f t="shared" si="207"/>
        <v>0</v>
      </c>
      <c r="AF493">
        <f t="shared" si="208"/>
        <v>0</v>
      </c>
      <c r="AG493">
        <f t="shared" si="209"/>
        <v>0</v>
      </c>
      <c r="AH493">
        <f t="shared" si="210"/>
        <v>0</v>
      </c>
      <c r="AI493">
        <f t="shared" si="211"/>
        <v>0</v>
      </c>
      <c r="AJ493">
        <f t="shared" si="212"/>
        <v>0</v>
      </c>
      <c r="AK493">
        <f t="shared" si="213"/>
        <v>0</v>
      </c>
      <c r="AL493">
        <f t="shared" si="214"/>
        <v>0</v>
      </c>
      <c r="AM493">
        <f t="shared" si="215"/>
        <v>0</v>
      </c>
      <c r="AN493">
        <f t="shared" si="216"/>
        <v>0</v>
      </c>
      <c r="AO493">
        <f t="shared" si="217"/>
        <v>0</v>
      </c>
      <c r="AP493">
        <f t="shared" si="198"/>
        <v>0</v>
      </c>
      <c r="AQ493">
        <f t="shared" si="218"/>
        <v>0</v>
      </c>
      <c r="AR493">
        <f t="shared" si="219"/>
        <v>0</v>
      </c>
      <c r="AS493">
        <f t="shared" si="220"/>
        <v>0</v>
      </c>
      <c r="AT493">
        <f t="shared" si="221"/>
        <v>0</v>
      </c>
      <c r="AU493">
        <f t="shared" si="199"/>
        <v>0</v>
      </c>
      <c r="AV493">
        <f t="shared" si="222"/>
        <v>0</v>
      </c>
      <c r="AW493">
        <f t="shared" si="223"/>
        <v>0</v>
      </c>
      <c r="AX493">
        <f t="shared" si="224"/>
        <v>0</v>
      </c>
    </row>
    <row r="494" spans="1:50" ht="78.75" hidden="1" x14ac:dyDescent="0.25">
      <c r="A494" s="115">
        <v>493</v>
      </c>
      <c r="B494" s="49" t="s">
        <v>864</v>
      </c>
      <c r="C494" s="49" t="s">
        <v>1243</v>
      </c>
      <c r="D494" s="49" t="s">
        <v>1244</v>
      </c>
      <c r="E494" s="37">
        <v>600000</v>
      </c>
      <c r="F494" s="37">
        <v>5</v>
      </c>
      <c r="G494" s="37">
        <v>0</v>
      </c>
      <c r="H494" s="37">
        <v>3</v>
      </c>
      <c r="I494" s="37">
        <v>1</v>
      </c>
      <c r="J494" s="37">
        <v>0</v>
      </c>
      <c r="K494" s="37">
        <v>2</v>
      </c>
      <c r="L494" s="37">
        <v>0</v>
      </c>
      <c r="M494" s="37">
        <v>1</v>
      </c>
      <c r="N494" s="37">
        <v>5</v>
      </c>
      <c r="O494" s="37">
        <v>0</v>
      </c>
      <c r="P494" s="37">
        <v>0</v>
      </c>
      <c r="Q494" s="37">
        <v>2</v>
      </c>
      <c r="R494" s="37">
        <v>3</v>
      </c>
      <c r="S494" s="37">
        <v>3</v>
      </c>
      <c r="T494" s="37">
        <v>0</v>
      </c>
      <c r="U494" s="37">
        <v>0</v>
      </c>
      <c r="V494" s="37">
        <v>360000</v>
      </c>
      <c r="W494" s="86">
        <f t="shared" si="197"/>
        <v>25</v>
      </c>
      <c r="X494">
        <f t="shared" si="200"/>
        <v>0</v>
      </c>
      <c r="Y494">
        <f t="shared" si="201"/>
        <v>0</v>
      </c>
      <c r="Z494">
        <f t="shared" si="202"/>
        <v>0</v>
      </c>
      <c r="AA494">
        <f t="shared" si="203"/>
        <v>0</v>
      </c>
      <c r="AB494">
        <f t="shared" si="204"/>
        <v>0</v>
      </c>
      <c r="AC494">
        <f t="shared" si="205"/>
        <v>0</v>
      </c>
      <c r="AD494">
        <f t="shared" si="206"/>
        <v>0</v>
      </c>
      <c r="AE494">
        <f t="shared" si="207"/>
        <v>0</v>
      </c>
      <c r="AF494">
        <f t="shared" si="208"/>
        <v>0</v>
      </c>
      <c r="AG494">
        <f t="shared" si="209"/>
        <v>0</v>
      </c>
      <c r="AH494">
        <f t="shared" si="210"/>
        <v>0</v>
      </c>
      <c r="AI494">
        <f t="shared" si="211"/>
        <v>0</v>
      </c>
      <c r="AJ494">
        <f t="shared" si="212"/>
        <v>0</v>
      </c>
      <c r="AK494">
        <f t="shared" si="213"/>
        <v>0</v>
      </c>
      <c r="AL494">
        <f t="shared" si="214"/>
        <v>1</v>
      </c>
      <c r="AM494">
        <f t="shared" si="215"/>
        <v>0</v>
      </c>
      <c r="AN494">
        <f t="shared" si="216"/>
        <v>0</v>
      </c>
      <c r="AO494">
        <f t="shared" si="217"/>
        <v>0</v>
      </c>
      <c r="AP494">
        <f t="shared" si="198"/>
        <v>0</v>
      </c>
      <c r="AQ494">
        <f t="shared" si="218"/>
        <v>0</v>
      </c>
      <c r="AR494">
        <f t="shared" si="219"/>
        <v>0</v>
      </c>
      <c r="AS494">
        <f t="shared" si="220"/>
        <v>0</v>
      </c>
      <c r="AT494">
        <f t="shared" si="221"/>
        <v>0</v>
      </c>
      <c r="AU494">
        <f t="shared" si="199"/>
        <v>0</v>
      </c>
      <c r="AV494">
        <f t="shared" si="222"/>
        <v>0</v>
      </c>
      <c r="AW494">
        <f t="shared" si="223"/>
        <v>0</v>
      </c>
      <c r="AX494">
        <f t="shared" si="224"/>
        <v>0</v>
      </c>
    </row>
    <row r="495" spans="1:50" ht="78.75" hidden="1" x14ac:dyDescent="0.25">
      <c r="A495" s="115">
        <v>494</v>
      </c>
      <c r="B495" s="49" t="s">
        <v>864</v>
      </c>
      <c r="C495" s="49" t="s">
        <v>1241</v>
      </c>
      <c r="D495" s="49" t="s">
        <v>1242</v>
      </c>
      <c r="E495" s="37">
        <v>800000</v>
      </c>
      <c r="F495" s="37">
        <v>5</v>
      </c>
      <c r="G495" s="37">
        <v>0</v>
      </c>
      <c r="H495" s="37">
        <v>5</v>
      </c>
      <c r="I495" s="37">
        <v>1</v>
      </c>
      <c r="J495" s="37">
        <v>0</v>
      </c>
      <c r="K495" s="37">
        <v>2</v>
      </c>
      <c r="L495" s="37">
        <v>0</v>
      </c>
      <c r="M495" s="37">
        <v>1</v>
      </c>
      <c r="N495" s="37">
        <v>6</v>
      </c>
      <c r="O495" s="37">
        <v>0</v>
      </c>
      <c r="P495" s="37">
        <v>0</v>
      </c>
      <c r="Q495" s="37">
        <v>0</v>
      </c>
      <c r="R495" s="37">
        <v>2</v>
      </c>
      <c r="S495" s="37">
        <v>3</v>
      </c>
      <c r="T495" s="37">
        <v>0</v>
      </c>
      <c r="U495" s="37">
        <v>0</v>
      </c>
      <c r="V495" s="37">
        <v>560000</v>
      </c>
      <c r="W495" s="86">
        <f t="shared" si="197"/>
        <v>25</v>
      </c>
      <c r="X495">
        <f t="shared" si="200"/>
        <v>0</v>
      </c>
      <c r="Y495">
        <f t="shared" si="201"/>
        <v>0</v>
      </c>
      <c r="Z495">
        <f t="shared" si="202"/>
        <v>0</v>
      </c>
      <c r="AA495">
        <f t="shared" si="203"/>
        <v>0</v>
      </c>
      <c r="AB495">
        <f t="shared" si="204"/>
        <v>0</v>
      </c>
      <c r="AC495">
        <f t="shared" si="205"/>
        <v>0</v>
      </c>
      <c r="AD495">
        <f t="shared" si="206"/>
        <v>0</v>
      </c>
      <c r="AE495">
        <f t="shared" si="207"/>
        <v>0</v>
      </c>
      <c r="AF495">
        <f t="shared" si="208"/>
        <v>0</v>
      </c>
      <c r="AG495">
        <f t="shared" si="209"/>
        <v>0</v>
      </c>
      <c r="AH495">
        <f t="shared" si="210"/>
        <v>0</v>
      </c>
      <c r="AI495">
        <f t="shared" si="211"/>
        <v>0</v>
      </c>
      <c r="AJ495">
        <f t="shared" si="212"/>
        <v>0</v>
      </c>
      <c r="AK495">
        <f t="shared" si="213"/>
        <v>0</v>
      </c>
      <c r="AL495">
        <f t="shared" si="214"/>
        <v>1</v>
      </c>
      <c r="AM495">
        <f t="shared" si="215"/>
        <v>0</v>
      </c>
      <c r="AN495">
        <f t="shared" si="216"/>
        <v>0</v>
      </c>
      <c r="AO495">
        <f t="shared" si="217"/>
        <v>0</v>
      </c>
      <c r="AP495">
        <f t="shared" si="198"/>
        <v>0</v>
      </c>
      <c r="AQ495">
        <f t="shared" si="218"/>
        <v>0</v>
      </c>
      <c r="AR495">
        <f t="shared" si="219"/>
        <v>0</v>
      </c>
      <c r="AS495">
        <f t="shared" si="220"/>
        <v>0</v>
      </c>
      <c r="AT495">
        <f t="shared" si="221"/>
        <v>0</v>
      </c>
      <c r="AU495">
        <f t="shared" si="199"/>
        <v>0</v>
      </c>
      <c r="AV495">
        <f t="shared" si="222"/>
        <v>0</v>
      </c>
      <c r="AW495">
        <f t="shared" si="223"/>
        <v>0</v>
      </c>
      <c r="AX495">
        <f t="shared" si="224"/>
        <v>0</v>
      </c>
    </row>
    <row r="496" spans="1:50" ht="63" hidden="1" x14ac:dyDescent="0.25">
      <c r="A496" s="115">
        <v>495</v>
      </c>
      <c r="B496" s="49" t="s">
        <v>864</v>
      </c>
      <c r="C496" s="49" t="s">
        <v>1245</v>
      </c>
      <c r="D496" s="49" t="s">
        <v>1246</v>
      </c>
      <c r="E496" s="37">
        <v>300000</v>
      </c>
      <c r="F496" s="37">
        <v>5</v>
      </c>
      <c r="G496" s="37">
        <v>0</v>
      </c>
      <c r="H496" s="37">
        <v>3</v>
      </c>
      <c r="I496" s="37">
        <v>1</v>
      </c>
      <c r="J496" s="37">
        <v>0</v>
      </c>
      <c r="K496" s="37">
        <v>2</v>
      </c>
      <c r="L496" s="37">
        <v>0</v>
      </c>
      <c r="M496" s="37">
        <v>3</v>
      </c>
      <c r="N496" s="37">
        <v>6</v>
      </c>
      <c r="O496" s="37">
        <v>0</v>
      </c>
      <c r="P496" s="37">
        <v>0</v>
      </c>
      <c r="Q496" s="37">
        <v>0</v>
      </c>
      <c r="R496" s="37">
        <v>2</v>
      </c>
      <c r="S496" s="37">
        <v>3</v>
      </c>
      <c r="T496" s="37">
        <v>0</v>
      </c>
      <c r="U496" s="37">
        <v>0</v>
      </c>
      <c r="V496" s="37">
        <v>210000</v>
      </c>
      <c r="W496" s="86">
        <f t="shared" si="197"/>
        <v>25</v>
      </c>
      <c r="X496">
        <f t="shared" si="200"/>
        <v>0</v>
      </c>
      <c r="Y496">
        <f t="shared" si="201"/>
        <v>0</v>
      </c>
      <c r="Z496">
        <f t="shared" si="202"/>
        <v>0</v>
      </c>
      <c r="AA496">
        <f t="shared" si="203"/>
        <v>0</v>
      </c>
      <c r="AB496">
        <f t="shared" si="204"/>
        <v>0</v>
      </c>
      <c r="AC496">
        <f t="shared" si="205"/>
        <v>0</v>
      </c>
      <c r="AD496">
        <f t="shared" si="206"/>
        <v>0</v>
      </c>
      <c r="AE496">
        <f t="shared" si="207"/>
        <v>0</v>
      </c>
      <c r="AF496">
        <f t="shared" si="208"/>
        <v>0</v>
      </c>
      <c r="AG496">
        <f t="shared" si="209"/>
        <v>0</v>
      </c>
      <c r="AH496">
        <f t="shared" si="210"/>
        <v>0</v>
      </c>
      <c r="AI496">
        <f t="shared" si="211"/>
        <v>0</v>
      </c>
      <c r="AJ496">
        <f t="shared" si="212"/>
        <v>0</v>
      </c>
      <c r="AK496">
        <f t="shared" si="213"/>
        <v>0</v>
      </c>
      <c r="AL496">
        <f t="shared" si="214"/>
        <v>1</v>
      </c>
      <c r="AM496">
        <f t="shared" si="215"/>
        <v>0</v>
      </c>
      <c r="AN496">
        <f t="shared" si="216"/>
        <v>0</v>
      </c>
      <c r="AO496">
        <f t="shared" si="217"/>
        <v>0</v>
      </c>
      <c r="AP496">
        <f t="shared" si="198"/>
        <v>0</v>
      </c>
      <c r="AQ496">
        <f t="shared" si="218"/>
        <v>0</v>
      </c>
      <c r="AR496">
        <f t="shared" si="219"/>
        <v>0</v>
      </c>
      <c r="AS496">
        <f t="shared" si="220"/>
        <v>0</v>
      </c>
      <c r="AT496">
        <f t="shared" si="221"/>
        <v>0</v>
      </c>
      <c r="AU496">
        <f t="shared" si="199"/>
        <v>0</v>
      </c>
      <c r="AV496">
        <f t="shared" si="222"/>
        <v>0</v>
      </c>
      <c r="AW496">
        <f t="shared" si="223"/>
        <v>0</v>
      </c>
      <c r="AX496">
        <f t="shared" si="224"/>
        <v>0</v>
      </c>
    </row>
    <row r="497" spans="1:50" ht="78.75" hidden="1" x14ac:dyDescent="0.25">
      <c r="A497" s="115">
        <v>496</v>
      </c>
      <c r="B497" s="7" t="s">
        <v>1681</v>
      </c>
      <c r="C497" s="7" t="s">
        <v>1686</v>
      </c>
      <c r="D497" s="7" t="s">
        <v>1689</v>
      </c>
      <c r="E497" s="9">
        <v>2000000</v>
      </c>
      <c r="F497" s="24">
        <v>0</v>
      </c>
      <c r="G497" s="7">
        <v>3</v>
      </c>
      <c r="H497" s="7">
        <v>3</v>
      </c>
      <c r="I497" s="7">
        <v>2</v>
      </c>
      <c r="J497" s="7">
        <v>0</v>
      </c>
      <c r="K497" s="7">
        <v>2</v>
      </c>
      <c r="L497" s="7">
        <v>0</v>
      </c>
      <c r="M497" s="7">
        <v>1</v>
      </c>
      <c r="N497" s="7">
        <v>4</v>
      </c>
      <c r="O497" s="24">
        <v>5</v>
      </c>
      <c r="P497" s="24">
        <v>0</v>
      </c>
      <c r="Q497" s="7">
        <v>0</v>
      </c>
      <c r="R497" s="7">
        <v>2</v>
      </c>
      <c r="S497" s="7">
        <v>3</v>
      </c>
      <c r="T497" s="7">
        <v>0</v>
      </c>
      <c r="U497" s="7">
        <v>0</v>
      </c>
      <c r="V497" s="44">
        <v>1500000</v>
      </c>
      <c r="W497" s="86">
        <f t="shared" si="197"/>
        <v>25</v>
      </c>
      <c r="X497">
        <f t="shared" si="200"/>
        <v>0</v>
      </c>
      <c r="Y497">
        <f t="shared" si="201"/>
        <v>0</v>
      </c>
      <c r="Z497">
        <f t="shared" si="202"/>
        <v>0</v>
      </c>
      <c r="AA497">
        <f t="shared" si="203"/>
        <v>0</v>
      </c>
      <c r="AB497">
        <f t="shared" si="204"/>
        <v>0</v>
      </c>
      <c r="AC497">
        <f t="shared" si="205"/>
        <v>0</v>
      </c>
      <c r="AD497">
        <f t="shared" si="206"/>
        <v>0</v>
      </c>
      <c r="AE497">
        <f t="shared" si="207"/>
        <v>0</v>
      </c>
      <c r="AF497">
        <f t="shared" si="208"/>
        <v>0</v>
      </c>
      <c r="AG497">
        <f t="shared" si="209"/>
        <v>0</v>
      </c>
      <c r="AH497">
        <f t="shared" si="210"/>
        <v>0</v>
      </c>
      <c r="AI497">
        <f t="shared" si="211"/>
        <v>0</v>
      </c>
      <c r="AJ497">
        <f t="shared" si="212"/>
        <v>0</v>
      </c>
      <c r="AK497">
        <f t="shared" si="213"/>
        <v>0</v>
      </c>
      <c r="AL497">
        <f t="shared" si="214"/>
        <v>0</v>
      </c>
      <c r="AM497">
        <f t="shared" si="215"/>
        <v>0</v>
      </c>
      <c r="AN497">
        <f t="shared" si="216"/>
        <v>0</v>
      </c>
      <c r="AO497">
        <f t="shared" si="217"/>
        <v>0</v>
      </c>
      <c r="AP497">
        <f t="shared" si="198"/>
        <v>0</v>
      </c>
      <c r="AQ497">
        <f t="shared" si="218"/>
        <v>0</v>
      </c>
      <c r="AR497">
        <f t="shared" si="219"/>
        <v>0</v>
      </c>
      <c r="AS497">
        <f t="shared" si="220"/>
        <v>0</v>
      </c>
      <c r="AT497">
        <f t="shared" si="221"/>
        <v>0</v>
      </c>
      <c r="AU497">
        <f t="shared" si="199"/>
        <v>0</v>
      </c>
      <c r="AV497">
        <f t="shared" si="222"/>
        <v>1</v>
      </c>
      <c r="AW497">
        <f t="shared" si="223"/>
        <v>0</v>
      </c>
      <c r="AX497">
        <f t="shared" si="224"/>
        <v>0</v>
      </c>
    </row>
    <row r="498" spans="1:50" ht="63" hidden="1" x14ac:dyDescent="0.25">
      <c r="A498" s="115">
        <v>497</v>
      </c>
      <c r="B498" s="24" t="s">
        <v>1149</v>
      </c>
      <c r="C498" s="24" t="s">
        <v>1155</v>
      </c>
      <c r="D498" s="24" t="s">
        <v>1157</v>
      </c>
      <c r="E498" s="24">
        <v>4600000</v>
      </c>
      <c r="F498" s="37">
        <v>0</v>
      </c>
      <c r="G498" s="37">
        <v>0</v>
      </c>
      <c r="H498" s="37">
        <v>3</v>
      </c>
      <c r="I498" s="37">
        <v>1</v>
      </c>
      <c r="J498" s="37">
        <v>0</v>
      </c>
      <c r="K498" s="37">
        <v>4</v>
      </c>
      <c r="L498" s="37">
        <v>0</v>
      </c>
      <c r="M498" s="37">
        <v>1</v>
      </c>
      <c r="N498" s="37">
        <v>8</v>
      </c>
      <c r="O498" s="37">
        <v>0</v>
      </c>
      <c r="P498" s="37">
        <v>3</v>
      </c>
      <c r="Q498" s="37">
        <v>0</v>
      </c>
      <c r="R498" s="37">
        <v>2</v>
      </c>
      <c r="S498" s="37">
        <v>3</v>
      </c>
      <c r="T498" s="37">
        <v>0</v>
      </c>
      <c r="U498" s="37">
        <v>0</v>
      </c>
      <c r="V498" s="24">
        <v>308200</v>
      </c>
      <c r="W498" s="86">
        <f t="shared" si="197"/>
        <v>25</v>
      </c>
      <c r="X498">
        <f t="shared" si="200"/>
        <v>0</v>
      </c>
      <c r="Y498">
        <f t="shared" si="201"/>
        <v>0</v>
      </c>
      <c r="Z498">
        <f t="shared" si="202"/>
        <v>0</v>
      </c>
      <c r="AA498">
        <f t="shared" si="203"/>
        <v>0</v>
      </c>
      <c r="AB498">
        <f t="shared" si="204"/>
        <v>0</v>
      </c>
      <c r="AC498">
        <f t="shared" si="205"/>
        <v>0</v>
      </c>
      <c r="AD498">
        <f t="shared" si="206"/>
        <v>0</v>
      </c>
      <c r="AE498">
        <f t="shared" si="207"/>
        <v>0</v>
      </c>
      <c r="AF498">
        <f t="shared" si="208"/>
        <v>0</v>
      </c>
      <c r="AG498">
        <f t="shared" si="209"/>
        <v>0</v>
      </c>
      <c r="AH498">
        <f t="shared" si="210"/>
        <v>0</v>
      </c>
      <c r="AI498">
        <f t="shared" si="211"/>
        <v>0</v>
      </c>
      <c r="AJ498">
        <f t="shared" si="212"/>
        <v>1</v>
      </c>
      <c r="AK498">
        <f t="shared" si="213"/>
        <v>0</v>
      </c>
      <c r="AL498">
        <f t="shared" si="214"/>
        <v>0</v>
      </c>
      <c r="AM498">
        <f t="shared" si="215"/>
        <v>0</v>
      </c>
      <c r="AN498">
        <f t="shared" si="216"/>
        <v>0</v>
      </c>
      <c r="AO498">
        <f t="shared" si="217"/>
        <v>0</v>
      </c>
      <c r="AP498">
        <f t="shared" si="198"/>
        <v>0</v>
      </c>
      <c r="AQ498">
        <f t="shared" si="218"/>
        <v>0</v>
      </c>
      <c r="AR498">
        <f t="shared" si="219"/>
        <v>0</v>
      </c>
      <c r="AS498">
        <f t="shared" si="220"/>
        <v>0</v>
      </c>
      <c r="AT498">
        <f t="shared" si="221"/>
        <v>0</v>
      </c>
      <c r="AU498">
        <f t="shared" si="199"/>
        <v>0</v>
      </c>
      <c r="AV498">
        <f t="shared" si="222"/>
        <v>0</v>
      </c>
      <c r="AW498">
        <f t="shared" si="223"/>
        <v>0</v>
      </c>
      <c r="AX498">
        <f t="shared" si="224"/>
        <v>0</v>
      </c>
    </row>
    <row r="499" spans="1:50" ht="94.5" hidden="1" x14ac:dyDescent="0.25">
      <c r="A499" s="115">
        <v>498</v>
      </c>
      <c r="B499" s="48" t="s">
        <v>1624</v>
      </c>
      <c r="C499" s="48" t="s">
        <v>1634</v>
      </c>
      <c r="D499" s="48" t="s">
        <v>1635</v>
      </c>
      <c r="E499" s="47">
        <v>1000000</v>
      </c>
      <c r="F499" s="85">
        <v>0</v>
      </c>
      <c r="G499" s="85">
        <v>0</v>
      </c>
      <c r="H499" s="85">
        <v>3</v>
      </c>
      <c r="I499" s="85">
        <v>2</v>
      </c>
      <c r="J499" s="85">
        <v>0</v>
      </c>
      <c r="K499" s="85">
        <v>2</v>
      </c>
      <c r="L499" s="85">
        <v>0</v>
      </c>
      <c r="M499" s="85">
        <v>1</v>
      </c>
      <c r="N499" s="85">
        <v>10</v>
      </c>
      <c r="O499" s="85">
        <v>0</v>
      </c>
      <c r="P499" s="85">
        <v>0</v>
      </c>
      <c r="Q499" s="85">
        <v>2</v>
      </c>
      <c r="R499" s="85">
        <v>2</v>
      </c>
      <c r="S499" s="85">
        <v>3</v>
      </c>
      <c r="T499" s="85">
        <v>0</v>
      </c>
      <c r="U499" s="85">
        <v>0</v>
      </c>
      <c r="V499" s="47"/>
      <c r="W499" s="86">
        <f t="shared" si="197"/>
        <v>25</v>
      </c>
      <c r="X499">
        <f t="shared" si="200"/>
        <v>0</v>
      </c>
      <c r="Y499">
        <f t="shared" si="201"/>
        <v>0</v>
      </c>
      <c r="Z499">
        <f t="shared" si="202"/>
        <v>0</v>
      </c>
      <c r="AA499">
        <f t="shared" si="203"/>
        <v>0</v>
      </c>
      <c r="AB499">
        <f t="shared" si="204"/>
        <v>0</v>
      </c>
      <c r="AC499">
        <f t="shared" si="205"/>
        <v>0</v>
      </c>
      <c r="AD499">
        <f t="shared" si="206"/>
        <v>0</v>
      </c>
      <c r="AE499">
        <f t="shared" si="207"/>
        <v>0</v>
      </c>
      <c r="AF499">
        <f t="shared" si="208"/>
        <v>1</v>
      </c>
      <c r="AG499">
        <f t="shared" si="209"/>
        <v>0</v>
      </c>
      <c r="AH499">
        <f t="shared" si="210"/>
        <v>0</v>
      </c>
      <c r="AI499">
        <f t="shared" si="211"/>
        <v>0</v>
      </c>
      <c r="AJ499">
        <f t="shared" si="212"/>
        <v>0</v>
      </c>
      <c r="AK499">
        <f t="shared" si="213"/>
        <v>0</v>
      </c>
      <c r="AL499">
        <f t="shared" si="214"/>
        <v>0</v>
      </c>
      <c r="AM499">
        <f t="shared" si="215"/>
        <v>0</v>
      </c>
      <c r="AN499">
        <f t="shared" si="216"/>
        <v>0</v>
      </c>
      <c r="AO499">
        <f t="shared" si="217"/>
        <v>0</v>
      </c>
      <c r="AP499">
        <f t="shared" si="198"/>
        <v>0</v>
      </c>
      <c r="AQ499">
        <f t="shared" si="218"/>
        <v>0</v>
      </c>
      <c r="AR499">
        <f t="shared" si="219"/>
        <v>0</v>
      </c>
      <c r="AS499">
        <f t="shared" si="220"/>
        <v>0</v>
      </c>
      <c r="AT499">
        <f t="shared" si="221"/>
        <v>0</v>
      </c>
      <c r="AU499">
        <f t="shared" si="199"/>
        <v>0</v>
      </c>
      <c r="AV499">
        <f t="shared" si="222"/>
        <v>0</v>
      </c>
      <c r="AW499">
        <f t="shared" si="223"/>
        <v>0</v>
      </c>
      <c r="AX499">
        <f t="shared" si="224"/>
        <v>0</v>
      </c>
    </row>
    <row r="500" spans="1:50" ht="63" hidden="1" x14ac:dyDescent="0.25">
      <c r="A500" s="115">
        <v>499</v>
      </c>
      <c r="B500" s="7" t="s">
        <v>1375</v>
      </c>
      <c r="C500" s="7" t="s">
        <v>1206</v>
      </c>
      <c r="D500" s="7" t="s">
        <v>1376</v>
      </c>
      <c r="E500" s="47">
        <v>190000</v>
      </c>
      <c r="F500" s="37">
        <v>0</v>
      </c>
      <c r="G500" s="85">
        <v>0</v>
      </c>
      <c r="H500" s="85">
        <v>3</v>
      </c>
      <c r="I500" s="85">
        <v>3</v>
      </c>
      <c r="J500" s="85">
        <v>0</v>
      </c>
      <c r="K500" s="85">
        <v>2</v>
      </c>
      <c r="L500" s="85">
        <v>8</v>
      </c>
      <c r="M500" s="85">
        <v>1</v>
      </c>
      <c r="N500" s="85">
        <v>0</v>
      </c>
      <c r="O500" s="37">
        <v>0</v>
      </c>
      <c r="P500" s="37">
        <v>0</v>
      </c>
      <c r="Q500" s="85">
        <v>2</v>
      </c>
      <c r="R500" s="85">
        <v>3</v>
      </c>
      <c r="S500" s="85">
        <v>3</v>
      </c>
      <c r="T500" s="85">
        <v>0</v>
      </c>
      <c r="U500" s="85">
        <v>0</v>
      </c>
      <c r="V500" s="88">
        <v>152000</v>
      </c>
      <c r="W500" s="86">
        <f t="shared" si="197"/>
        <v>25</v>
      </c>
      <c r="X500">
        <f t="shared" si="200"/>
        <v>0</v>
      </c>
      <c r="Y500">
        <f t="shared" si="201"/>
        <v>1</v>
      </c>
      <c r="Z500">
        <f t="shared" si="202"/>
        <v>0</v>
      </c>
      <c r="AA500">
        <f t="shared" si="203"/>
        <v>0</v>
      </c>
      <c r="AB500">
        <f t="shared" si="204"/>
        <v>0</v>
      </c>
      <c r="AC500">
        <f t="shared" si="205"/>
        <v>0</v>
      </c>
      <c r="AD500">
        <f t="shared" si="206"/>
        <v>0</v>
      </c>
      <c r="AE500">
        <f t="shared" si="207"/>
        <v>0</v>
      </c>
      <c r="AF500">
        <f t="shared" si="208"/>
        <v>0</v>
      </c>
      <c r="AG500">
        <f t="shared" si="209"/>
        <v>0</v>
      </c>
      <c r="AH500">
        <f t="shared" si="210"/>
        <v>0</v>
      </c>
      <c r="AI500">
        <f t="shared" si="211"/>
        <v>0</v>
      </c>
      <c r="AJ500">
        <f t="shared" si="212"/>
        <v>0</v>
      </c>
      <c r="AK500">
        <f t="shared" si="213"/>
        <v>0</v>
      </c>
      <c r="AL500">
        <f t="shared" si="214"/>
        <v>0</v>
      </c>
      <c r="AM500">
        <f t="shared" si="215"/>
        <v>0</v>
      </c>
      <c r="AN500">
        <f t="shared" si="216"/>
        <v>0</v>
      </c>
      <c r="AO500">
        <f t="shared" si="217"/>
        <v>0</v>
      </c>
      <c r="AP500">
        <f t="shared" si="198"/>
        <v>0</v>
      </c>
      <c r="AQ500">
        <f t="shared" si="218"/>
        <v>0</v>
      </c>
      <c r="AR500">
        <f t="shared" si="219"/>
        <v>0</v>
      </c>
      <c r="AS500">
        <f t="shared" si="220"/>
        <v>0</v>
      </c>
      <c r="AT500">
        <f t="shared" si="221"/>
        <v>0</v>
      </c>
      <c r="AU500">
        <f t="shared" si="199"/>
        <v>0</v>
      </c>
      <c r="AV500">
        <f t="shared" si="222"/>
        <v>0</v>
      </c>
      <c r="AW500">
        <f t="shared" si="223"/>
        <v>0</v>
      </c>
      <c r="AX500">
        <f t="shared" si="224"/>
        <v>0</v>
      </c>
    </row>
    <row r="501" spans="1:50" ht="63" hidden="1" x14ac:dyDescent="0.25">
      <c r="A501" s="115">
        <v>500</v>
      </c>
      <c r="B501" s="24" t="s">
        <v>1176</v>
      </c>
      <c r="C501" s="24" t="s">
        <v>1187</v>
      </c>
      <c r="D501" s="24" t="s">
        <v>1191</v>
      </c>
      <c r="E501" s="37">
        <v>124102</v>
      </c>
      <c r="F501" s="37">
        <v>2</v>
      </c>
      <c r="G501" s="37">
        <v>3</v>
      </c>
      <c r="H501" s="37">
        <v>3</v>
      </c>
      <c r="I501" s="37">
        <v>1</v>
      </c>
      <c r="J501" s="37">
        <v>0</v>
      </c>
      <c r="K501" s="37">
        <v>1</v>
      </c>
      <c r="L501" s="37">
        <v>0</v>
      </c>
      <c r="M501" s="37">
        <v>6</v>
      </c>
      <c r="N501" s="37">
        <v>1</v>
      </c>
      <c r="O501" s="37">
        <v>0</v>
      </c>
      <c r="P501" s="37">
        <v>0</v>
      </c>
      <c r="Q501" s="37">
        <v>0</v>
      </c>
      <c r="R501" s="37">
        <v>2</v>
      </c>
      <c r="S501" s="37">
        <v>3</v>
      </c>
      <c r="T501" s="37">
        <v>3</v>
      </c>
      <c r="U501" s="37">
        <v>0</v>
      </c>
      <c r="V501" s="37">
        <v>97982</v>
      </c>
      <c r="W501" s="86">
        <f t="shared" si="197"/>
        <v>25</v>
      </c>
      <c r="X501">
        <f t="shared" si="200"/>
        <v>0</v>
      </c>
      <c r="Y501">
        <f t="shared" si="201"/>
        <v>0</v>
      </c>
      <c r="Z501">
        <f t="shared" si="202"/>
        <v>0</v>
      </c>
      <c r="AA501">
        <f t="shared" si="203"/>
        <v>0</v>
      </c>
      <c r="AB501">
        <f t="shared" si="204"/>
        <v>0</v>
      </c>
      <c r="AC501">
        <f t="shared" si="205"/>
        <v>0</v>
      </c>
      <c r="AD501">
        <f t="shared" si="206"/>
        <v>0</v>
      </c>
      <c r="AE501">
        <f t="shared" si="207"/>
        <v>0</v>
      </c>
      <c r="AF501">
        <f t="shared" si="208"/>
        <v>0</v>
      </c>
      <c r="AG501">
        <f t="shared" si="209"/>
        <v>0</v>
      </c>
      <c r="AH501">
        <f t="shared" si="210"/>
        <v>0</v>
      </c>
      <c r="AI501">
        <f t="shared" si="211"/>
        <v>0</v>
      </c>
      <c r="AJ501">
        <f t="shared" si="212"/>
        <v>0</v>
      </c>
      <c r="AK501">
        <f t="shared" si="213"/>
        <v>0</v>
      </c>
      <c r="AL501">
        <f t="shared" si="214"/>
        <v>0</v>
      </c>
      <c r="AM501">
        <f t="shared" si="215"/>
        <v>0</v>
      </c>
      <c r="AN501">
        <f t="shared" si="216"/>
        <v>0</v>
      </c>
      <c r="AO501">
        <f t="shared" si="217"/>
        <v>0</v>
      </c>
      <c r="AP501">
        <f t="shared" si="198"/>
        <v>1</v>
      </c>
      <c r="AQ501">
        <f t="shared" si="218"/>
        <v>0</v>
      </c>
      <c r="AR501">
        <f t="shared" si="219"/>
        <v>0</v>
      </c>
      <c r="AS501">
        <f t="shared" si="220"/>
        <v>0</v>
      </c>
      <c r="AT501">
        <f t="shared" si="221"/>
        <v>0</v>
      </c>
      <c r="AU501">
        <f t="shared" si="199"/>
        <v>0</v>
      </c>
      <c r="AV501">
        <f t="shared" si="222"/>
        <v>0</v>
      </c>
      <c r="AW501">
        <f t="shared" si="223"/>
        <v>0</v>
      </c>
      <c r="AX501">
        <f t="shared" si="224"/>
        <v>0</v>
      </c>
    </row>
    <row r="502" spans="1:50" ht="63" hidden="1" x14ac:dyDescent="0.25">
      <c r="A502" s="115">
        <v>501</v>
      </c>
      <c r="B502" s="24" t="s">
        <v>1043</v>
      </c>
      <c r="C502" s="24" t="s">
        <v>1044</v>
      </c>
      <c r="D502" s="24" t="s">
        <v>1045</v>
      </c>
      <c r="E502" s="47">
        <v>190157</v>
      </c>
      <c r="F502" s="37">
        <v>0</v>
      </c>
      <c r="G502" s="37">
        <v>0</v>
      </c>
      <c r="H502" s="37">
        <v>3</v>
      </c>
      <c r="I502" s="37">
        <v>2</v>
      </c>
      <c r="J502" s="37">
        <v>0</v>
      </c>
      <c r="K502" s="37">
        <v>1</v>
      </c>
      <c r="L502" s="37">
        <v>0</v>
      </c>
      <c r="M502" s="37">
        <v>7</v>
      </c>
      <c r="N502" s="37">
        <v>1</v>
      </c>
      <c r="O502" s="37">
        <v>3</v>
      </c>
      <c r="P502" s="37">
        <v>3</v>
      </c>
      <c r="Q502" s="37">
        <v>0</v>
      </c>
      <c r="R502" s="37">
        <v>2</v>
      </c>
      <c r="S502" s="37">
        <v>3</v>
      </c>
      <c r="T502" s="37">
        <v>0</v>
      </c>
      <c r="U502" s="37">
        <v>0</v>
      </c>
      <c r="V502" s="47">
        <v>148323</v>
      </c>
      <c r="W502" s="86">
        <f t="shared" ref="W502:W565" si="225">SUM(F502:U502)</f>
        <v>25</v>
      </c>
      <c r="X502">
        <f t="shared" si="200"/>
        <v>0</v>
      </c>
      <c r="Y502">
        <f t="shared" si="201"/>
        <v>0</v>
      </c>
      <c r="Z502">
        <f t="shared" si="202"/>
        <v>0</v>
      </c>
      <c r="AA502">
        <f t="shared" si="203"/>
        <v>0</v>
      </c>
      <c r="AB502">
        <f t="shared" si="204"/>
        <v>0</v>
      </c>
      <c r="AC502">
        <f t="shared" si="205"/>
        <v>0</v>
      </c>
      <c r="AD502">
        <f t="shared" si="206"/>
        <v>0</v>
      </c>
      <c r="AE502">
        <f t="shared" si="207"/>
        <v>0</v>
      </c>
      <c r="AF502">
        <f t="shared" si="208"/>
        <v>0</v>
      </c>
      <c r="AG502">
        <f t="shared" si="209"/>
        <v>0</v>
      </c>
      <c r="AH502">
        <f t="shared" si="210"/>
        <v>0</v>
      </c>
      <c r="AI502">
        <f t="shared" si="211"/>
        <v>0</v>
      </c>
      <c r="AJ502">
        <f t="shared" si="212"/>
        <v>0</v>
      </c>
      <c r="AK502">
        <f t="shared" si="213"/>
        <v>0</v>
      </c>
      <c r="AL502">
        <f t="shared" si="214"/>
        <v>0</v>
      </c>
      <c r="AM502">
        <f t="shared" si="215"/>
        <v>0</v>
      </c>
      <c r="AN502">
        <f t="shared" si="216"/>
        <v>0</v>
      </c>
      <c r="AO502">
        <f t="shared" si="217"/>
        <v>0</v>
      </c>
      <c r="AP502">
        <f t="shared" si="198"/>
        <v>1</v>
      </c>
      <c r="AQ502">
        <f t="shared" si="218"/>
        <v>0</v>
      </c>
      <c r="AR502">
        <f t="shared" si="219"/>
        <v>0</v>
      </c>
      <c r="AS502">
        <f t="shared" si="220"/>
        <v>0</v>
      </c>
      <c r="AT502">
        <f t="shared" si="221"/>
        <v>0</v>
      </c>
      <c r="AU502">
        <f t="shared" si="199"/>
        <v>0</v>
      </c>
      <c r="AV502">
        <f t="shared" si="222"/>
        <v>0</v>
      </c>
      <c r="AW502">
        <f t="shared" si="223"/>
        <v>0</v>
      </c>
      <c r="AX502">
        <f t="shared" si="224"/>
        <v>0</v>
      </c>
    </row>
    <row r="503" spans="1:50" ht="78.75" hidden="1" x14ac:dyDescent="0.25">
      <c r="A503" s="115">
        <v>502</v>
      </c>
      <c r="B503" s="24" t="s">
        <v>1043</v>
      </c>
      <c r="C503" s="24" t="s">
        <v>982</v>
      </c>
      <c r="D503" s="24" t="s">
        <v>1047</v>
      </c>
      <c r="E503" s="47">
        <v>215310</v>
      </c>
      <c r="F503" s="37">
        <v>0</v>
      </c>
      <c r="G503" s="37">
        <v>3</v>
      </c>
      <c r="H503" s="37">
        <v>3</v>
      </c>
      <c r="I503" s="37">
        <v>1</v>
      </c>
      <c r="J503" s="37">
        <v>0</v>
      </c>
      <c r="K503" s="37">
        <v>5</v>
      </c>
      <c r="L503" s="37">
        <v>0</v>
      </c>
      <c r="M503" s="37">
        <v>1</v>
      </c>
      <c r="N503" s="37">
        <v>2</v>
      </c>
      <c r="O503" s="37">
        <v>1</v>
      </c>
      <c r="P503" s="37">
        <v>1</v>
      </c>
      <c r="Q503" s="37">
        <v>0</v>
      </c>
      <c r="R503" s="37">
        <v>2</v>
      </c>
      <c r="S503" s="37">
        <v>3</v>
      </c>
      <c r="T503" s="37">
        <v>3</v>
      </c>
      <c r="U503" s="37">
        <v>0</v>
      </c>
      <c r="V503" s="47">
        <v>167941.8</v>
      </c>
      <c r="W503" s="86">
        <f t="shared" si="225"/>
        <v>25</v>
      </c>
      <c r="X503">
        <f t="shared" si="200"/>
        <v>0</v>
      </c>
      <c r="Y503">
        <f t="shared" si="201"/>
        <v>0</v>
      </c>
      <c r="Z503">
        <f t="shared" si="202"/>
        <v>0</v>
      </c>
      <c r="AA503">
        <f t="shared" si="203"/>
        <v>0</v>
      </c>
      <c r="AB503">
        <f t="shared" si="204"/>
        <v>0</v>
      </c>
      <c r="AC503">
        <f t="shared" si="205"/>
        <v>0</v>
      </c>
      <c r="AD503">
        <f t="shared" si="206"/>
        <v>0</v>
      </c>
      <c r="AE503">
        <f t="shared" si="207"/>
        <v>0</v>
      </c>
      <c r="AF503">
        <f t="shared" si="208"/>
        <v>0</v>
      </c>
      <c r="AG503">
        <f t="shared" si="209"/>
        <v>0</v>
      </c>
      <c r="AH503">
        <f t="shared" si="210"/>
        <v>0</v>
      </c>
      <c r="AI503">
        <f t="shared" si="211"/>
        <v>0</v>
      </c>
      <c r="AJ503">
        <f t="shared" si="212"/>
        <v>0</v>
      </c>
      <c r="AK503">
        <f t="shared" si="213"/>
        <v>0</v>
      </c>
      <c r="AL503">
        <f t="shared" si="214"/>
        <v>0</v>
      </c>
      <c r="AM503">
        <f t="shared" si="215"/>
        <v>0</v>
      </c>
      <c r="AN503">
        <f t="shared" si="216"/>
        <v>0</v>
      </c>
      <c r="AO503">
        <f t="shared" si="217"/>
        <v>0</v>
      </c>
      <c r="AP503">
        <f t="shared" si="198"/>
        <v>1</v>
      </c>
      <c r="AQ503">
        <f t="shared" si="218"/>
        <v>0</v>
      </c>
      <c r="AR503">
        <f t="shared" si="219"/>
        <v>0</v>
      </c>
      <c r="AS503">
        <f t="shared" si="220"/>
        <v>0</v>
      </c>
      <c r="AT503">
        <f t="shared" si="221"/>
        <v>0</v>
      </c>
      <c r="AU503">
        <f t="shared" si="199"/>
        <v>0</v>
      </c>
      <c r="AV503">
        <f t="shared" si="222"/>
        <v>0</v>
      </c>
      <c r="AW503">
        <f t="shared" si="223"/>
        <v>0</v>
      </c>
      <c r="AX503">
        <f t="shared" si="224"/>
        <v>0</v>
      </c>
    </row>
    <row r="504" spans="1:50" ht="47.25" hidden="1" x14ac:dyDescent="0.25">
      <c r="A504" s="115">
        <v>503</v>
      </c>
      <c r="B504" s="49" t="s">
        <v>1067</v>
      </c>
      <c r="C504" s="24" t="s">
        <v>982</v>
      </c>
      <c r="D504" s="49" t="s">
        <v>1068</v>
      </c>
      <c r="E504" s="47">
        <v>1500000</v>
      </c>
      <c r="F504" s="37">
        <v>0</v>
      </c>
      <c r="G504" s="37">
        <v>3</v>
      </c>
      <c r="H504" s="37">
        <v>3</v>
      </c>
      <c r="I504" s="37">
        <v>4</v>
      </c>
      <c r="J504" s="37">
        <v>0</v>
      </c>
      <c r="K504" s="37">
        <v>1</v>
      </c>
      <c r="L504" s="37">
        <v>0</v>
      </c>
      <c r="M504" s="37">
        <v>3</v>
      </c>
      <c r="N504" s="37">
        <v>3</v>
      </c>
      <c r="O504" s="37">
        <v>0</v>
      </c>
      <c r="P504" s="37">
        <v>0</v>
      </c>
      <c r="Q504" s="37">
        <v>0</v>
      </c>
      <c r="R504" s="37">
        <v>2</v>
      </c>
      <c r="S504" s="37">
        <v>3</v>
      </c>
      <c r="T504" s="37">
        <v>3</v>
      </c>
      <c r="U504" s="37">
        <v>0</v>
      </c>
      <c r="V504" s="47">
        <v>1200000</v>
      </c>
      <c r="W504" s="86">
        <f t="shared" si="225"/>
        <v>25</v>
      </c>
      <c r="X504">
        <f t="shared" si="200"/>
        <v>0</v>
      </c>
      <c r="Y504">
        <f t="shared" si="201"/>
        <v>0</v>
      </c>
      <c r="Z504">
        <f t="shared" si="202"/>
        <v>0</v>
      </c>
      <c r="AA504">
        <f t="shared" si="203"/>
        <v>0</v>
      </c>
      <c r="AB504">
        <f t="shared" si="204"/>
        <v>0</v>
      </c>
      <c r="AC504">
        <f t="shared" si="205"/>
        <v>0</v>
      </c>
      <c r="AD504">
        <f t="shared" si="206"/>
        <v>0</v>
      </c>
      <c r="AE504">
        <f t="shared" si="207"/>
        <v>0</v>
      </c>
      <c r="AF504">
        <f t="shared" si="208"/>
        <v>0</v>
      </c>
      <c r="AG504">
        <f t="shared" si="209"/>
        <v>0</v>
      </c>
      <c r="AH504">
        <f t="shared" si="210"/>
        <v>0</v>
      </c>
      <c r="AI504">
        <f t="shared" si="211"/>
        <v>0</v>
      </c>
      <c r="AJ504">
        <f t="shared" si="212"/>
        <v>0</v>
      </c>
      <c r="AK504">
        <f t="shared" si="213"/>
        <v>0</v>
      </c>
      <c r="AL504">
        <f t="shared" si="214"/>
        <v>0</v>
      </c>
      <c r="AM504">
        <f t="shared" si="215"/>
        <v>0</v>
      </c>
      <c r="AN504">
        <f t="shared" si="216"/>
        <v>0</v>
      </c>
      <c r="AO504">
        <f t="shared" si="217"/>
        <v>0</v>
      </c>
      <c r="AP504">
        <f t="shared" si="198"/>
        <v>0</v>
      </c>
      <c r="AQ504">
        <f t="shared" si="218"/>
        <v>0</v>
      </c>
      <c r="AR504">
        <f t="shared" si="219"/>
        <v>1</v>
      </c>
      <c r="AS504">
        <f t="shared" si="220"/>
        <v>0</v>
      </c>
      <c r="AT504">
        <f t="shared" si="221"/>
        <v>0</v>
      </c>
      <c r="AU504">
        <f t="shared" si="199"/>
        <v>0</v>
      </c>
      <c r="AV504">
        <f t="shared" si="222"/>
        <v>0</v>
      </c>
      <c r="AW504">
        <f t="shared" si="223"/>
        <v>0</v>
      </c>
      <c r="AX504">
        <f t="shared" si="224"/>
        <v>0</v>
      </c>
    </row>
    <row r="505" spans="1:50" ht="78.75" hidden="1" x14ac:dyDescent="0.25">
      <c r="A505" s="115">
        <v>504</v>
      </c>
      <c r="B505" s="7" t="s">
        <v>1379</v>
      </c>
      <c r="C505" s="7" t="s">
        <v>1214</v>
      </c>
      <c r="D505" s="7" t="s">
        <v>1389</v>
      </c>
      <c r="E505" s="47">
        <v>100000</v>
      </c>
      <c r="F505" s="37">
        <v>0</v>
      </c>
      <c r="G505" s="85">
        <v>0</v>
      </c>
      <c r="H505" s="85">
        <v>3</v>
      </c>
      <c r="I505" s="85">
        <v>1</v>
      </c>
      <c r="J505" s="85">
        <v>0</v>
      </c>
      <c r="K505" s="85">
        <v>3</v>
      </c>
      <c r="L505" s="85">
        <v>0</v>
      </c>
      <c r="M505" s="85">
        <v>3</v>
      </c>
      <c r="N505" s="85">
        <v>7</v>
      </c>
      <c r="O505" s="37">
        <v>0</v>
      </c>
      <c r="P505" s="37">
        <v>3</v>
      </c>
      <c r="Q505" s="85">
        <v>0</v>
      </c>
      <c r="R505" s="85">
        <v>2</v>
      </c>
      <c r="S505" s="85">
        <v>3</v>
      </c>
      <c r="T505" s="85">
        <v>0</v>
      </c>
      <c r="U505" s="85">
        <v>0</v>
      </c>
      <c r="V505" s="88">
        <v>67000</v>
      </c>
      <c r="W505" s="86">
        <f t="shared" si="225"/>
        <v>25</v>
      </c>
      <c r="X505">
        <f t="shared" si="200"/>
        <v>0</v>
      </c>
      <c r="Y505">
        <f t="shared" si="201"/>
        <v>1</v>
      </c>
      <c r="Z505">
        <f t="shared" si="202"/>
        <v>0</v>
      </c>
      <c r="AA505">
        <f t="shared" si="203"/>
        <v>0</v>
      </c>
      <c r="AB505">
        <f t="shared" si="204"/>
        <v>0</v>
      </c>
      <c r="AC505">
        <f t="shared" si="205"/>
        <v>0</v>
      </c>
      <c r="AD505">
        <f t="shared" si="206"/>
        <v>0</v>
      </c>
      <c r="AE505">
        <f t="shared" si="207"/>
        <v>0</v>
      </c>
      <c r="AF505">
        <f t="shared" si="208"/>
        <v>0</v>
      </c>
      <c r="AG505">
        <f t="shared" si="209"/>
        <v>0</v>
      </c>
      <c r="AH505">
        <f t="shared" si="210"/>
        <v>0</v>
      </c>
      <c r="AI505">
        <f t="shared" si="211"/>
        <v>0</v>
      </c>
      <c r="AJ505">
        <f t="shared" si="212"/>
        <v>0</v>
      </c>
      <c r="AK505">
        <f t="shared" si="213"/>
        <v>0</v>
      </c>
      <c r="AL505">
        <f t="shared" si="214"/>
        <v>0</v>
      </c>
      <c r="AM505">
        <f t="shared" si="215"/>
        <v>0</v>
      </c>
      <c r="AN505">
        <f t="shared" si="216"/>
        <v>0</v>
      </c>
      <c r="AO505">
        <f t="shared" si="217"/>
        <v>0</v>
      </c>
      <c r="AP505">
        <f t="shared" si="198"/>
        <v>0</v>
      </c>
      <c r="AQ505">
        <f t="shared" si="218"/>
        <v>0</v>
      </c>
      <c r="AR505">
        <f t="shared" si="219"/>
        <v>0</v>
      </c>
      <c r="AS505">
        <f t="shared" si="220"/>
        <v>0</v>
      </c>
      <c r="AT505">
        <f t="shared" si="221"/>
        <v>0</v>
      </c>
      <c r="AU505">
        <f t="shared" si="199"/>
        <v>0</v>
      </c>
      <c r="AV505">
        <f t="shared" si="222"/>
        <v>0</v>
      </c>
      <c r="AW505">
        <f t="shared" si="223"/>
        <v>0</v>
      </c>
      <c r="AX505">
        <f t="shared" si="224"/>
        <v>0</v>
      </c>
    </row>
    <row r="506" spans="1:50" ht="47.25" hidden="1" x14ac:dyDescent="0.25">
      <c r="A506" s="115">
        <v>505</v>
      </c>
      <c r="B506" s="24" t="s">
        <v>427</v>
      </c>
      <c r="C506" s="24" t="s">
        <v>23</v>
      </c>
      <c r="D506" s="24" t="s">
        <v>439</v>
      </c>
      <c r="E506" s="47">
        <v>1300390</v>
      </c>
      <c r="F506" s="37">
        <v>0</v>
      </c>
      <c r="G506" s="37">
        <v>0</v>
      </c>
      <c r="H506" s="37">
        <v>5</v>
      </c>
      <c r="I506" s="37">
        <v>2</v>
      </c>
      <c r="J506" s="37">
        <v>0</v>
      </c>
      <c r="K506" s="37">
        <v>5</v>
      </c>
      <c r="L506" s="37">
        <v>0</v>
      </c>
      <c r="M506" s="37">
        <v>1</v>
      </c>
      <c r="N506" s="37">
        <v>2</v>
      </c>
      <c r="O506" s="37">
        <v>0</v>
      </c>
      <c r="P506" s="37">
        <v>5</v>
      </c>
      <c r="Q506" s="37">
        <v>0</v>
      </c>
      <c r="R506" s="37">
        <v>2</v>
      </c>
      <c r="S506" s="37">
        <v>3</v>
      </c>
      <c r="T506" s="37">
        <v>0</v>
      </c>
      <c r="U506" s="37">
        <v>0</v>
      </c>
      <c r="V506" s="47">
        <v>845000</v>
      </c>
      <c r="W506" s="86">
        <f t="shared" si="225"/>
        <v>25</v>
      </c>
      <c r="X506">
        <f t="shared" si="200"/>
        <v>0</v>
      </c>
      <c r="Y506">
        <f t="shared" si="201"/>
        <v>0</v>
      </c>
      <c r="Z506">
        <f t="shared" si="202"/>
        <v>0</v>
      </c>
      <c r="AA506">
        <f t="shared" si="203"/>
        <v>0</v>
      </c>
      <c r="AB506">
        <f t="shared" si="204"/>
        <v>0</v>
      </c>
      <c r="AC506">
        <f t="shared" si="205"/>
        <v>1</v>
      </c>
      <c r="AD506">
        <f t="shared" si="206"/>
        <v>0</v>
      </c>
      <c r="AE506">
        <f t="shared" si="207"/>
        <v>0</v>
      </c>
      <c r="AF506">
        <f t="shared" si="208"/>
        <v>0</v>
      </c>
      <c r="AG506">
        <f t="shared" si="209"/>
        <v>0</v>
      </c>
      <c r="AH506">
        <f t="shared" si="210"/>
        <v>0</v>
      </c>
      <c r="AI506">
        <f t="shared" si="211"/>
        <v>0</v>
      </c>
      <c r="AJ506">
        <f t="shared" si="212"/>
        <v>0</v>
      </c>
      <c r="AK506">
        <f t="shared" si="213"/>
        <v>0</v>
      </c>
      <c r="AL506">
        <f t="shared" si="214"/>
        <v>0</v>
      </c>
      <c r="AM506">
        <f t="shared" si="215"/>
        <v>0</v>
      </c>
      <c r="AN506">
        <f t="shared" si="216"/>
        <v>0</v>
      </c>
      <c r="AO506">
        <f t="shared" si="217"/>
        <v>0</v>
      </c>
      <c r="AP506">
        <f t="shared" si="198"/>
        <v>0</v>
      </c>
      <c r="AQ506">
        <f t="shared" si="218"/>
        <v>0</v>
      </c>
      <c r="AR506">
        <f t="shared" si="219"/>
        <v>0</v>
      </c>
      <c r="AS506">
        <f t="shared" si="220"/>
        <v>0</v>
      </c>
      <c r="AT506">
        <f t="shared" si="221"/>
        <v>0</v>
      </c>
      <c r="AU506">
        <f t="shared" si="199"/>
        <v>0</v>
      </c>
      <c r="AV506">
        <f t="shared" si="222"/>
        <v>0</v>
      </c>
      <c r="AW506">
        <f t="shared" si="223"/>
        <v>0</v>
      </c>
      <c r="AX506">
        <f t="shared" si="224"/>
        <v>0</v>
      </c>
    </row>
    <row r="507" spans="1:50" ht="63" hidden="1" x14ac:dyDescent="0.25">
      <c r="A507" s="115">
        <v>506</v>
      </c>
      <c r="B507" s="7" t="s">
        <v>1675</v>
      </c>
      <c r="C507" s="7" t="s">
        <v>716</v>
      </c>
      <c r="D507" s="7" t="s">
        <v>1678</v>
      </c>
      <c r="E507" s="9">
        <v>484960</v>
      </c>
      <c r="F507" s="24">
        <v>4</v>
      </c>
      <c r="G507" s="7">
        <v>0</v>
      </c>
      <c r="H507" s="7">
        <v>5</v>
      </c>
      <c r="I507" s="7">
        <v>1</v>
      </c>
      <c r="J507" s="7">
        <v>0</v>
      </c>
      <c r="K507" s="7">
        <v>2</v>
      </c>
      <c r="L507" s="7">
        <v>0</v>
      </c>
      <c r="M507" s="7">
        <v>1</v>
      </c>
      <c r="N507" s="7">
        <v>7</v>
      </c>
      <c r="O507" s="24">
        <v>0</v>
      </c>
      <c r="P507" s="24">
        <v>0</v>
      </c>
      <c r="Q507" s="7">
        <v>0</v>
      </c>
      <c r="R507" s="7">
        <v>2</v>
      </c>
      <c r="S507" s="7">
        <v>3</v>
      </c>
      <c r="T507" s="7">
        <v>0</v>
      </c>
      <c r="U507" s="7">
        <v>0</v>
      </c>
      <c r="V507" s="44">
        <v>329790</v>
      </c>
      <c r="W507" s="86">
        <f t="shared" si="225"/>
        <v>25</v>
      </c>
      <c r="X507">
        <f t="shared" si="200"/>
        <v>0</v>
      </c>
      <c r="Y507">
        <f t="shared" si="201"/>
        <v>0</v>
      </c>
      <c r="Z507">
        <f t="shared" si="202"/>
        <v>0</v>
      </c>
      <c r="AA507">
        <f t="shared" si="203"/>
        <v>0</v>
      </c>
      <c r="AB507">
        <f t="shared" si="204"/>
        <v>0</v>
      </c>
      <c r="AC507">
        <f t="shared" si="205"/>
        <v>0</v>
      </c>
      <c r="AD507">
        <f t="shared" si="206"/>
        <v>0</v>
      </c>
      <c r="AE507">
        <f t="shared" si="207"/>
        <v>0</v>
      </c>
      <c r="AF507">
        <f t="shared" si="208"/>
        <v>0</v>
      </c>
      <c r="AG507">
        <f t="shared" si="209"/>
        <v>0</v>
      </c>
      <c r="AH507">
        <f t="shared" si="210"/>
        <v>0</v>
      </c>
      <c r="AI507">
        <f t="shared" si="211"/>
        <v>0</v>
      </c>
      <c r="AJ507">
        <f t="shared" si="212"/>
        <v>0</v>
      </c>
      <c r="AK507">
        <f t="shared" si="213"/>
        <v>0</v>
      </c>
      <c r="AL507">
        <f t="shared" si="214"/>
        <v>0</v>
      </c>
      <c r="AM507">
        <f t="shared" si="215"/>
        <v>0</v>
      </c>
      <c r="AN507">
        <f t="shared" si="216"/>
        <v>0</v>
      </c>
      <c r="AO507">
        <f t="shared" si="217"/>
        <v>0</v>
      </c>
      <c r="AP507">
        <f t="shared" si="198"/>
        <v>0</v>
      </c>
      <c r="AQ507">
        <f t="shared" si="218"/>
        <v>0</v>
      </c>
      <c r="AR507">
        <f t="shared" si="219"/>
        <v>0</v>
      </c>
      <c r="AS507">
        <f t="shared" si="220"/>
        <v>0</v>
      </c>
      <c r="AT507">
        <f t="shared" si="221"/>
        <v>0</v>
      </c>
      <c r="AU507">
        <f t="shared" si="199"/>
        <v>0</v>
      </c>
      <c r="AV507">
        <f t="shared" si="222"/>
        <v>1</v>
      </c>
      <c r="AW507">
        <f t="shared" si="223"/>
        <v>0</v>
      </c>
      <c r="AX507">
        <f t="shared" si="224"/>
        <v>0</v>
      </c>
    </row>
    <row r="508" spans="1:50" ht="63" hidden="1" x14ac:dyDescent="0.25">
      <c r="A508" s="115">
        <v>507</v>
      </c>
      <c r="B508" s="7" t="s">
        <v>1675</v>
      </c>
      <c r="C508" s="7" t="s">
        <v>716</v>
      </c>
      <c r="D508" s="7" t="s">
        <v>1679</v>
      </c>
      <c r="E508" s="9">
        <v>430010</v>
      </c>
      <c r="F508" s="24">
        <v>4</v>
      </c>
      <c r="G508" s="7">
        <v>0</v>
      </c>
      <c r="H508" s="7">
        <v>5</v>
      </c>
      <c r="I508" s="7">
        <v>1</v>
      </c>
      <c r="J508" s="7">
        <v>0</v>
      </c>
      <c r="K508" s="7">
        <v>2</v>
      </c>
      <c r="L508" s="7">
        <v>0</v>
      </c>
      <c r="M508" s="7">
        <v>1</v>
      </c>
      <c r="N508" s="7">
        <v>7</v>
      </c>
      <c r="O508" s="24">
        <v>0</v>
      </c>
      <c r="P508" s="24">
        <v>0</v>
      </c>
      <c r="Q508" s="7">
        <v>0</v>
      </c>
      <c r="R508" s="7">
        <v>2</v>
      </c>
      <c r="S508" s="7">
        <v>3</v>
      </c>
      <c r="T508" s="7">
        <v>0</v>
      </c>
      <c r="U508" s="7">
        <v>0</v>
      </c>
      <c r="V508" s="44">
        <v>291870</v>
      </c>
      <c r="W508" s="86">
        <f t="shared" si="225"/>
        <v>25</v>
      </c>
      <c r="X508">
        <f t="shared" si="200"/>
        <v>0</v>
      </c>
      <c r="Y508">
        <f t="shared" si="201"/>
        <v>0</v>
      </c>
      <c r="Z508">
        <f t="shared" si="202"/>
        <v>0</v>
      </c>
      <c r="AA508">
        <f t="shared" si="203"/>
        <v>0</v>
      </c>
      <c r="AB508">
        <f t="shared" si="204"/>
        <v>0</v>
      </c>
      <c r="AC508">
        <f t="shared" si="205"/>
        <v>0</v>
      </c>
      <c r="AD508">
        <f t="shared" si="206"/>
        <v>0</v>
      </c>
      <c r="AE508">
        <f t="shared" si="207"/>
        <v>0</v>
      </c>
      <c r="AF508">
        <f t="shared" si="208"/>
        <v>0</v>
      </c>
      <c r="AG508">
        <f t="shared" si="209"/>
        <v>0</v>
      </c>
      <c r="AH508">
        <f t="shared" si="210"/>
        <v>0</v>
      </c>
      <c r="AI508">
        <f t="shared" si="211"/>
        <v>0</v>
      </c>
      <c r="AJ508">
        <f t="shared" si="212"/>
        <v>0</v>
      </c>
      <c r="AK508">
        <f t="shared" si="213"/>
        <v>0</v>
      </c>
      <c r="AL508">
        <f t="shared" si="214"/>
        <v>0</v>
      </c>
      <c r="AM508">
        <f t="shared" si="215"/>
        <v>0</v>
      </c>
      <c r="AN508">
        <f t="shared" si="216"/>
        <v>0</v>
      </c>
      <c r="AO508">
        <f t="shared" si="217"/>
        <v>0</v>
      </c>
      <c r="AP508">
        <f t="shared" si="198"/>
        <v>0</v>
      </c>
      <c r="AQ508">
        <f t="shared" si="218"/>
        <v>0</v>
      </c>
      <c r="AR508">
        <f t="shared" si="219"/>
        <v>0</v>
      </c>
      <c r="AS508">
        <f t="shared" si="220"/>
        <v>0</v>
      </c>
      <c r="AT508">
        <f t="shared" si="221"/>
        <v>0</v>
      </c>
      <c r="AU508">
        <f t="shared" si="199"/>
        <v>0</v>
      </c>
      <c r="AV508">
        <f t="shared" si="222"/>
        <v>1</v>
      </c>
      <c r="AW508">
        <f t="shared" si="223"/>
        <v>0</v>
      </c>
      <c r="AX508">
        <f t="shared" si="224"/>
        <v>0</v>
      </c>
    </row>
    <row r="509" spans="1:50" ht="63" hidden="1" x14ac:dyDescent="0.25">
      <c r="A509" s="115">
        <v>508</v>
      </c>
      <c r="B509" s="7" t="s">
        <v>1675</v>
      </c>
      <c r="C509" s="7" t="s">
        <v>716</v>
      </c>
      <c r="D509" s="7" t="s">
        <v>1680</v>
      </c>
      <c r="E509" s="9">
        <v>484960</v>
      </c>
      <c r="F509" s="24">
        <v>4</v>
      </c>
      <c r="G509" s="7">
        <v>0</v>
      </c>
      <c r="H509" s="7">
        <v>5</v>
      </c>
      <c r="I509" s="7">
        <v>1</v>
      </c>
      <c r="J509" s="7">
        <v>0</v>
      </c>
      <c r="K509" s="7">
        <v>2</v>
      </c>
      <c r="L509" s="7">
        <v>0</v>
      </c>
      <c r="M509" s="7">
        <v>1</v>
      </c>
      <c r="N509" s="7">
        <v>7</v>
      </c>
      <c r="O509" s="24">
        <v>0</v>
      </c>
      <c r="P509" s="24">
        <v>0</v>
      </c>
      <c r="Q509" s="7">
        <v>0</v>
      </c>
      <c r="R509" s="7">
        <v>2</v>
      </c>
      <c r="S509" s="7">
        <v>3</v>
      </c>
      <c r="T509" s="7">
        <v>0</v>
      </c>
      <c r="U509" s="7">
        <v>0</v>
      </c>
      <c r="V509" s="44">
        <v>329790</v>
      </c>
      <c r="W509" s="86">
        <f t="shared" si="225"/>
        <v>25</v>
      </c>
      <c r="X509">
        <f t="shared" si="200"/>
        <v>0</v>
      </c>
      <c r="Y509">
        <f t="shared" si="201"/>
        <v>0</v>
      </c>
      <c r="Z509">
        <f t="shared" si="202"/>
        <v>0</v>
      </c>
      <c r="AA509">
        <f t="shared" si="203"/>
        <v>0</v>
      </c>
      <c r="AB509">
        <f t="shared" si="204"/>
        <v>0</v>
      </c>
      <c r="AC509">
        <f t="shared" si="205"/>
        <v>0</v>
      </c>
      <c r="AD509">
        <f t="shared" si="206"/>
        <v>0</v>
      </c>
      <c r="AE509">
        <f t="shared" si="207"/>
        <v>0</v>
      </c>
      <c r="AF509">
        <f t="shared" si="208"/>
        <v>0</v>
      </c>
      <c r="AG509">
        <f t="shared" si="209"/>
        <v>0</v>
      </c>
      <c r="AH509">
        <f t="shared" si="210"/>
        <v>0</v>
      </c>
      <c r="AI509">
        <f t="shared" si="211"/>
        <v>0</v>
      </c>
      <c r="AJ509">
        <f t="shared" si="212"/>
        <v>0</v>
      </c>
      <c r="AK509">
        <f t="shared" si="213"/>
        <v>0</v>
      </c>
      <c r="AL509">
        <f t="shared" si="214"/>
        <v>0</v>
      </c>
      <c r="AM509">
        <f t="shared" si="215"/>
        <v>0</v>
      </c>
      <c r="AN509">
        <f t="shared" si="216"/>
        <v>0</v>
      </c>
      <c r="AO509">
        <f t="shared" si="217"/>
        <v>0</v>
      </c>
      <c r="AP509">
        <f t="shared" si="198"/>
        <v>0</v>
      </c>
      <c r="AQ509">
        <f t="shared" si="218"/>
        <v>0</v>
      </c>
      <c r="AR509">
        <f t="shared" si="219"/>
        <v>0</v>
      </c>
      <c r="AS509">
        <f t="shared" si="220"/>
        <v>0</v>
      </c>
      <c r="AT509">
        <f t="shared" si="221"/>
        <v>0</v>
      </c>
      <c r="AU509">
        <f t="shared" si="199"/>
        <v>0</v>
      </c>
      <c r="AV509">
        <f t="shared" si="222"/>
        <v>1</v>
      </c>
      <c r="AW509">
        <f t="shared" si="223"/>
        <v>0</v>
      </c>
      <c r="AX509">
        <f t="shared" si="224"/>
        <v>0</v>
      </c>
    </row>
    <row r="510" spans="1:50" ht="63" hidden="1" x14ac:dyDescent="0.25">
      <c r="A510" s="115">
        <v>509</v>
      </c>
      <c r="B510" s="7" t="s">
        <v>268</v>
      </c>
      <c r="C510" s="7" t="s">
        <v>1354</v>
      </c>
      <c r="D510" s="7" t="s">
        <v>1355</v>
      </c>
      <c r="E510" s="47">
        <v>1672479</v>
      </c>
      <c r="F510" s="37">
        <v>5</v>
      </c>
      <c r="G510" s="85">
        <v>0</v>
      </c>
      <c r="H510" s="85">
        <v>3</v>
      </c>
      <c r="I510" s="85">
        <v>2</v>
      </c>
      <c r="J510" s="85">
        <v>0</v>
      </c>
      <c r="K510" s="85">
        <v>1</v>
      </c>
      <c r="L510" s="85">
        <v>0</v>
      </c>
      <c r="M510" s="85">
        <v>1</v>
      </c>
      <c r="N510" s="85">
        <v>3</v>
      </c>
      <c r="O510" s="37">
        <v>5</v>
      </c>
      <c r="P510" s="37">
        <v>0</v>
      </c>
      <c r="Q510" s="85">
        <v>0</v>
      </c>
      <c r="R510" s="85">
        <v>2</v>
      </c>
      <c r="S510" s="85">
        <v>3</v>
      </c>
      <c r="T510" s="85">
        <v>0</v>
      </c>
      <c r="U510" s="85">
        <v>0</v>
      </c>
      <c r="V510" s="88">
        <v>1254359</v>
      </c>
      <c r="W510" s="86">
        <f t="shared" si="225"/>
        <v>25</v>
      </c>
      <c r="X510">
        <f t="shared" si="200"/>
        <v>0</v>
      </c>
      <c r="Y510">
        <f t="shared" si="201"/>
        <v>0</v>
      </c>
      <c r="Z510">
        <f t="shared" si="202"/>
        <v>0</v>
      </c>
      <c r="AA510">
        <f t="shared" si="203"/>
        <v>0</v>
      </c>
      <c r="AB510">
        <f t="shared" si="204"/>
        <v>0</v>
      </c>
      <c r="AC510">
        <f t="shared" si="205"/>
        <v>0</v>
      </c>
      <c r="AD510">
        <f t="shared" si="206"/>
        <v>0</v>
      </c>
      <c r="AE510">
        <f t="shared" si="207"/>
        <v>0</v>
      </c>
      <c r="AF510">
        <f t="shared" si="208"/>
        <v>0</v>
      </c>
      <c r="AG510">
        <f t="shared" si="209"/>
        <v>0</v>
      </c>
      <c r="AH510">
        <f t="shared" si="210"/>
        <v>0</v>
      </c>
      <c r="AI510">
        <f t="shared" si="211"/>
        <v>0</v>
      </c>
      <c r="AJ510">
        <f t="shared" si="212"/>
        <v>0</v>
      </c>
      <c r="AK510">
        <f t="shared" si="213"/>
        <v>0</v>
      </c>
      <c r="AL510">
        <f t="shared" si="214"/>
        <v>1</v>
      </c>
      <c r="AM510">
        <f t="shared" si="215"/>
        <v>0</v>
      </c>
      <c r="AN510">
        <f t="shared" si="216"/>
        <v>0</v>
      </c>
      <c r="AO510">
        <f t="shared" si="217"/>
        <v>0</v>
      </c>
      <c r="AP510">
        <f t="shared" si="198"/>
        <v>0</v>
      </c>
      <c r="AQ510">
        <f t="shared" si="218"/>
        <v>0</v>
      </c>
      <c r="AR510">
        <f t="shared" si="219"/>
        <v>0</v>
      </c>
      <c r="AS510">
        <f t="shared" si="220"/>
        <v>0</v>
      </c>
      <c r="AT510">
        <f t="shared" si="221"/>
        <v>0</v>
      </c>
      <c r="AU510">
        <f t="shared" si="199"/>
        <v>0</v>
      </c>
      <c r="AV510">
        <f t="shared" si="222"/>
        <v>0</v>
      </c>
      <c r="AW510">
        <f t="shared" si="223"/>
        <v>0</v>
      </c>
      <c r="AX510">
        <f t="shared" si="224"/>
        <v>0</v>
      </c>
    </row>
    <row r="511" spans="1:50" ht="63" hidden="1" x14ac:dyDescent="0.25">
      <c r="A511" s="115">
        <v>510</v>
      </c>
      <c r="B511" s="7" t="s">
        <v>268</v>
      </c>
      <c r="C511" s="7" t="s">
        <v>249</v>
      </c>
      <c r="D511" s="7" t="s">
        <v>1359</v>
      </c>
      <c r="E511" s="47">
        <v>1317685</v>
      </c>
      <c r="F511" s="37">
        <v>5</v>
      </c>
      <c r="G511" s="85">
        <v>0</v>
      </c>
      <c r="H511" s="85">
        <v>5</v>
      </c>
      <c r="I511" s="85">
        <v>3</v>
      </c>
      <c r="J511" s="85">
        <v>0</v>
      </c>
      <c r="K511" s="85">
        <v>5</v>
      </c>
      <c r="L511" s="85">
        <v>0</v>
      </c>
      <c r="M511" s="85">
        <v>1</v>
      </c>
      <c r="N511" s="85">
        <v>1</v>
      </c>
      <c r="O511" s="37">
        <v>0</v>
      </c>
      <c r="P511" s="37">
        <v>0</v>
      </c>
      <c r="Q511" s="85">
        <v>0</v>
      </c>
      <c r="R511" s="85">
        <v>2</v>
      </c>
      <c r="S511" s="85">
        <v>3</v>
      </c>
      <c r="T511" s="85">
        <v>0</v>
      </c>
      <c r="U511" s="85">
        <v>0</v>
      </c>
      <c r="V511" s="88">
        <v>922378</v>
      </c>
      <c r="W511" s="86">
        <f t="shared" si="225"/>
        <v>25</v>
      </c>
      <c r="X511">
        <f t="shared" si="200"/>
        <v>0</v>
      </c>
      <c r="Y511">
        <f t="shared" si="201"/>
        <v>0</v>
      </c>
      <c r="Z511">
        <f t="shared" si="202"/>
        <v>0</v>
      </c>
      <c r="AA511">
        <f t="shared" si="203"/>
        <v>0</v>
      </c>
      <c r="AB511">
        <f t="shared" si="204"/>
        <v>0</v>
      </c>
      <c r="AC511">
        <f t="shared" si="205"/>
        <v>0</v>
      </c>
      <c r="AD511">
        <f t="shared" si="206"/>
        <v>0</v>
      </c>
      <c r="AE511">
        <f t="shared" si="207"/>
        <v>0</v>
      </c>
      <c r="AF511">
        <f t="shared" si="208"/>
        <v>0</v>
      </c>
      <c r="AG511">
        <f t="shared" si="209"/>
        <v>0</v>
      </c>
      <c r="AH511">
        <f t="shared" si="210"/>
        <v>0</v>
      </c>
      <c r="AI511">
        <f t="shared" si="211"/>
        <v>0</v>
      </c>
      <c r="AJ511">
        <f t="shared" si="212"/>
        <v>0</v>
      </c>
      <c r="AK511">
        <f t="shared" si="213"/>
        <v>0</v>
      </c>
      <c r="AL511">
        <f t="shared" si="214"/>
        <v>1</v>
      </c>
      <c r="AM511">
        <f t="shared" si="215"/>
        <v>0</v>
      </c>
      <c r="AN511">
        <f t="shared" si="216"/>
        <v>0</v>
      </c>
      <c r="AO511">
        <f t="shared" si="217"/>
        <v>0</v>
      </c>
      <c r="AP511">
        <f t="shared" si="198"/>
        <v>0</v>
      </c>
      <c r="AQ511">
        <f t="shared" si="218"/>
        <v>0</v>
      </c>
      <c r="AR511">
        <f t="shared" si="219"/>
        <v>0</v>
      </c>
      <c r="AS511">
        <f t="shared" si="220"/>
        <v>0</v>
      </c>
      <c r="AT511">
        <f t="shared" si="221"/>
        <v>0</v>
      </c>
      <c r="AU511">
        <f t="shared" si="199"/>
        <v>0</v>
      </c>
      <c r="AV511">
        <f t="shared" si="222"/>
        <v>0</v>
      </c>
      <c r="AW511">
        <f t="shared" si="223"/>
        <v>0</v>
      </c>
      <c r="AX511">
        <f t="shared" si="224"/>
        <v>0</v>
      </c>
    </row>
    <row r="512" spans="1:50" ht="63" hidden="1" x14ac:dyDescent="0.25">
      <c r="A512" s="115">
        <v>511</v>
      </c>
      <c r="B512" s="24" t="s">
        <v>274</v>
      </c>
      <c r="C512" s="24" t="s">
        <v>249</v>
      </c>
      <c r="D512" s="24" t="s">
        <v>276</v>
      </c>
      <c r="E512" s="47">
        <v>960028.59</v>
      </c>
      <c r="F512" s="37">
        <v>10</v>
      </c>
      <c r="G512" s="37">
        <v>0</v>
      </c>
      <c r="H512" s="37">
        <v>5</v>
      </c>
      <c r="I512" s="37">
        <v>1</v>
      </c>
      <c r="J512" s="37">
        <v>0</v>
      </c>
      <c r="K512" s="37">
        <v>1</v>
      </c>
      <c r="L512" s="37">
        <v>0</v>
      </c>
      <c r="M512" s="37">
        <v>1</v>
      </c>
      <c r="N512" s="37">
        <v>2</v>
      </c>
      <c r="O512" s="37">
        <v>0</v>
      </c>
      <c r="P512" s="37">
        <v>1</v>
      </c>
      <c r="Q512" s="37">
        <v>0</v>
      </c>
      <c r="R512" s="37">
        <v>2</v>
      </c>
      <c r="S512" s="37">
        <v>2</v>
      </c>
      <c r="T512" s="37">
        <v>0</v>
      </c>
      <c r="U512" s="37">
        <v>0</v>
      </c>
      <c r="V512" s="47">
        <v>672020</v>
      </c>
      <c r="W512" s="86">
        <f t="shared" si="225"/>
        <v>25</v>
      </c>
      <c r="X512">
        <f t="shared" si="200"/>
        <v>0</v>
      </c>
      <c r="Y512">
        <f t="shared" si="201"/>
        <v>0</v>
      </c>
      <c r="Z512">
        <f t="shared" si="202"/>
        <v>0</v>
      </c>
      <c r="AA512">
        <f t="shared" si="203"/>
        <v>0</v>
      </c>
      <c r="AB512">
        <f t="shared" si="204"/>
        <v>0</v>
      </c>
      <c r="AC512">
        <f t="shared" si="205"/>
        <v>0</v>
      </c>
      <c r="AD512">
        <f t="shared" si="206"/>
        <v>0</v>
      </c>
      <c r="AE512">
        <f t="shared" si="207"/>
        <v>0</v>
      </c>
      <c r="AF512">
        <f t="shared" si="208"/>
        <v>0</v>
      </c>
      <c r="AG512">
        <f t="shared" si="209"/>
        <v>0</v>
      </c>
      <c r="AH512">
        <f t="shared" si="210"/>
        <v>0</v>
      </c>
      <c r="AI512">
        <f t="shared" si="211"/>
        <v>0</v>
      </c>
      <c r="AJ512">
        <f t="shared" si="212"/>
        <v>0</v>
      </c>
      <c r="AK512">
        <f t="shared" si="213"/>
        <v>0</v>
      </c>
      <c r="AL512">
        <f t="shared" si="214"/>
        <v>1</v>
      </c>
      <c r="AM512">
        <f t="shared" si="215"/>
        <v>0</v>
      </c>
      <c r="AN512">
        <f t="shared" si="216"/>
        <v>0</v>
      </c>
      <c r="AO512">
        <f t="shared" si="217"/>
        <v>0</v>
      </c>
      <c r="AP512">
        <f t="shared" si="198"/>
        <v>0</v>
      </c>
      <c r="AQ512">
        <f t="shared" si="218"/>
        <v>0</v>
      </c>
      <c r="AR512">
        <f t="shared" si="219"/>
        <v>0</v>
      </c>
      <c r="AS512">
        <f t="shared" si="220"/>
        <v>0</v>
      </c>
      <c r="AT512">
        <f t="shared" si="221"/>
        <v>0</v>
      </c>
      <c r="AU512">
        <f t="shared" si="199"/>
        <v>0</v>
      </c>
      <c r="AV512">
        <f t="shared" si="222"/>
        <v>0</v>
      </c>
      <c r="AW512">
        <f t="shared" si="223"/>
        <v>0</v>
      </c>
      <c r="AX512">
        <f t="shared" si="224"/>
        <v>0</v>
      </c>
    </row>
    <row r="513" spans="1:50" ht="63" hidden="1" x14ac:dyDescent="0.25">
      <c r="A513" s="115">
        <v>512</v>
      </c>
      <c r="B513" s="24" t="s">
        <v>274</v>
      </c>
      <c r="C513" s="24" t="s">
        <v>249</v>
      </c>
      <c r="D513" s="24" t="s">
        <v>276</v>
      </c>
      <c r="E513" s="47">
        <v>960028.59</v>
      </c>
      <c r="F513" s="37">
        <v>10</v>
      </c>
      <c r="G513" s="37">
        <v>0</v>
      </c>
      <c r="H513" s="37">
        <v>5</v>
      </c>
      <c r="I513" s="37">
        <v>1</v>
      </c>
      <c r="J513" s="37">
        <v>0</v>
      </c>
      <c r="K513" s="37">
        <v>1</v>
      </c>
      <c r="L513" s="37">
        <v>0</v>
      </c>
      <c r="M513" s="37">
        <v>1</v>
      </c>
      <c r="N513" s="37">
        <v>2</v>
      </c>
      <c r="O513" s="37">
        <v>0</v>
      </c>
      <c r="P513" s="37">
        <v>1</v>
      </c>
      <c r="Q513" s="37">
        <v>0</v>
      </c>
      <c r="R513" s="37">
        <v>2</v>
      </c>
      <c r="S513" s="37">
        <v>2</v>
      </c>
      <c r="T513" s="37">
        <v>0</v>
      </c>
      <c r="U513" s="37">
        <v>0</v>
      </c>
      <c r="V513" s="47">
        <v>672020</v>
      </c>
      <c r="W513" s="86">
        <f t="shared" si="225"/>
        <v>25</v>
      </c>
      <c r="X513">
        <f t="shared" si="200"/>
        <v>0</v>
      </c>
      <c r="Y513">
        <f t="shared" si="201"/>
        <v>0</v>
      </c>
      <c r="Z513">
        <f t="shared" si="202"/>
        <v>0</v>
      </c>
      <c r="AA513">
        <f t="shared" si="203"/>
        <v>0</v>
      </c>
      <c r="AB513">
        <f t="shared" si="204"/>
        <v>0</v>
      </c>
      <c r="AC513">
        <f t="shared" si="205"/>
        <v>0</v>
      </c>
      <c r="AD513">
        <f t="shared" si="206"/>
        <v>0</v>
      </c>
      <c r="AE513">
        <f t="shared" si="207"/>
        <v>0</v>
      </c>
      <c r="AF513">
        <f t="shared" si="208"/>
        <v>0</v>
      </c>
      <c r="AG513">
        <f t="shared" si="209"/>
        <v>0</v>
      </c>
      <c r="AH513">
        <f t="shared" si="210"/>
        <v>0</v>
      </c>
      <c r="AI513">
        <f t="shared" si="211"/>
        <v>0</v>
      </c>
      <c r="AJ513">
        <f t="shared" si="212"/>
        <v>0</v>
      </c>
      <c r="AK513">
        <f t="shared" si="213"/>
        <v>0</v>
      </c>
      <c r="AL513">
        <f t="shared" si="214"/>
        <v>1</v>
      </c>
      <c r="AM513">
        <f t="shared" si="215"/>
        <v>0</v>
      </c>
      <c r="AN513">
        <f t="shared" si="216"/>
        <v>0</v>
      </c>
      <c r="AO513">
        <f t="shared" si="217"/>
        <v>0</v>
      </c>
      <c r="AP513">
        <f t="shared" si="198"/>
        <v>0</v>
      </c>
      <c r="AQ513">
        <f t="shared" si="218"/>
        <v>0</v>
      </c>
      <c r="AR513">
        <f t="shared" si="219"/>
        <v>0</v>
      </c>
      <c r="AS513">
        <f t="shared" si="220"/>
        <v>0</v>
      </c>
      <c r="AT513">
        <f t="shared" si="221"/>
        <v>0</v>
      </c>
      <c r="AU513">
        <f t="shared" si="199"/>
        <v>0</v>
      </c>
      <c r="AV513">
        <f t="shared" si="222"/>
        <v>0</v>
      </c>
      <c r="AW513">
        <f t="shared" si="223"/>
        <v>0</v>
      </c>
      <c r="AX513">
        <f t="shared" si="224"/>
        <v>0</v>
      </c>
    </row>
    <row r="514" spans="1:50" ht="63" hidden="1" x14ac:dyDescent="0.25">
      <c r="A514" s="115">
        <v>513</v>
      </c>
      <c r="B514" s="24" t="s">
        <v>255</v>
      </c>
      <c r="C514" s="24" t="s">
        <v>256</v>
      </c>
      <c r="D514" s="24" t="s">
        <v>257</v>
      </c>
      <c r="E514" s="9">
        <v>824650</v>
      </c>
      <c r="F514" s="24">
        <v>10</v>
      </c>
      <c r="G514" s="24">
        <v>0</v>
      </c>
      <c r="H514" s="24">
        <v>3</v>
      </c>
      <c r="I514" s="24">
        <v>1</v>
      </c>
      <c r="J514" s="24">
        <v>0</v>
      </c>
      <c r="K514" s="24">
        <v>1</v>
      </c>
      <c r="L514" s="24">
        <v>0</v>
      </c>
      <c r="M514" s="24">
        <v>1</v>
      </c>
      <c r="N514" s="24">
        <v>4</v>
      </c>
      <c r="O514" s="24">
        <v>0</v>
      </c>
      <c r="P514" s="24">
        <v>1</v>
      </c>
      <c r="Q514" s="24">
        <v>0</v>
      </c>
      <c r="R514" s="24">
        <v>2</v>
      </c>
      <c r="S514" s="24">
        <v>2</v>
      </c>
      <c r="T514" s="24">
        <v>0</v>
      </c>
      <c r="U514" s="24">
        <v>0</v>
      </c>
      <c r="V514" s="9">
        <v>659720</v>
      </c>
      <c r="W514" s="86">
        <f t="shared" si="225"/>
        <v>25</v>
      </c>
      <c r="X514">
        <f t="shared" si="200"/>
        <v>0</v>
      </c>
      <c r="Y514">
        <f t="shared" si="201"/>
        <v>0</v>
      </c>
      <c r="Z514">
        <f t="shared" si="202"/>
        <v>0</v>
      </c>
      <c r="AA514">
        <f t="shared" si="203"/>
        <v>0</v>
      </c>
      <c r="AB514">
        <f t="shared" si="204"/>
        <v>0</v>
      </c>
      <c r="AC514">
        <f t="shared" si="205"/>
        <v>0</v>
      </c>
      <c r="AD514">
        <f t="shared" si="206"/>
        <v>0</v>
      </c>
      <c r="AE514">
        <f t="shared" si="207"/>
        <v>0</v>
      </c>
      <c r="AF514">
        <f t="shared" si="208"/>
        <v>0</v>
      </c>
      <c r="AG514">
        <f t="shared" si="209"/>
        <v>0</v>
      </c>
      <c r="AH514">
        <f t="shared" si="210"/>
        <v>0</v>
      </c>
      <c r="AI514">
        <f t="shared" si="211"/>
        <v>0</v>
      </c>
      <c r="AJ514">
        <f t="shared" si="212"/>
        <v>0</v>
      </c>
      <c r="AK514">
        <f t="shared" si="213"/>
        <v>0</v>
      </c>
      <c r="AL514">
        <f t="shared" si="214"/>
        <v>1</v>
      </c>
      <c r="AM514">
        <f t="shared" si="215"/>
        <v>0</v>
      </c>
      <c r="AN514">
        <f t="shared" si="216"/>
        <v>0</v>
      </c>
      <c r="AO514">
        <f t="shared" si="217"/>
        <v>0</v>
      </c>
      <c r="AP514">
        <f t="shared" ref="AP514:AP577" si="226">SUM(IF(ISERR(FIND("Плавск",$B$2:$B$644)),0,1))</f>
        <v>0</v>
      </c>
      <c r="AQ514">
        <f t="shared" si="218"/>
        <v>0</v>
      </c>
      <c r="AR514">
        <f t="shared" si="219"/>
        <v>0</v>
      </c>
      <c r="AS514">
        <f t="shared" si="220"/>
        <v>0</v>
      </c>
      <c r="AT514">
        <f t="shared" si="221"/>
        <v>0</v>
      </c>
      <c r="AU514">
        <f t="shared" ref="AU514:AU577" si="227">SUM(IF(ISERR(FIND("Черн",$B$2:$B$644)),0,1))</f>
        <v>0</v>
      </c>
      <c r="AV514">
        <f t="shared" si="222"/>
        <v>0</v>
      </c>
      <c r="AW514">
        <f t="shared" si="223"/>
        <v>0</v>
      </c>
      <c r="AX514">
        <f t="shared" si="224"/>
        <v>0</v>
      </c>
    </row>
    <row r="515" spans="1:50" ht="63" hidden="1" x14ac:dyDescent="0.25">
      <c r="A515" s="115">
        <v>514</v>
      </c>
      <c r="B515" s="24" t="s">
        <v>255</v>
      </c>
      <c r="C515" s="24" t="s">
        <v>259</v>
      </c>
      <c r="D515" s="24" t="s">
        <v>260</v>
      </c>
      <c r="E515" s="9">
        <v>1996200</v>
      </c>
      <c r="F515" s="24">
        <v>10</v>
      </c>
      <c r="G515" s="24">
        <v>0</v>
      </c>
      <c r="H515" s="24">
        <v>3</v>
      </c>
      <c r="I515" s="24">
        <v>1</v>
      </c>
      <c r="J515" s="24">
        <v>0</v>
      </c>
      <c r="K515" s="24">
        <v>1</v>
      </c>
      <c r="L515" s="24">
        <v>0</v>
      </c>
      <c r="M515" s="24">
        <v>1</v>
      </c>
      <c r="N515" s="24">
        <v>3</v>
      </c>
      <c r="O515" s="24">
        <v>0</v>
      </c>
      <c r="P515" s="24">
        <v>1</v>
      </c>
      <c r="Q515" s="24">
        <v>0</v>
      </c>
      <c r="R515" s="24">
        <v>2</v>
      </c>
      <c r="S515" s="24">
        <v>3</v>
      </c>
      <c r="T515" s="24">
        <v>0</v>
      </c>
      <c r="U515" s="24">
        <v>0</v>
      </c>
      <c r="V515" s="9">
        <v>1596960</v>
      </c>
      <c r="W515" s="86">
        <f t="shared" si="225"/>
        <v>25</v>
      </c>
      <c r="X515">
        <f t="shared" ref="X515:X578" si="228">SUM(IF(ISERR(FIND("Алекс",$B$2:$B$645)),0,1))</f>
        <v>0</v>
      </c>
      <c r="Y515">
        <f t="shared" ref="Y515:Y578" si="229">SUM(IF(ISERR(FIND("Арсен",$B$2:$B$645)),0,1))</f>
        <v>0</v>
      </c>
      <c r="Z515">
        <f t="shared" ref="Z515:Z578" si="230">SUM(IF(ISERR(FIND("Белев",$B$2:$B$645)),0,1))</f>
        <v>0</v>
      </c>
      <c r="AA515">
        <f t="shared" ref="AA515:AA578" si="231">SUM(IF(ISERR(FIND("Богор",$B$2:$B$645)),0,1))</f>
        <v>0</v>
      </c>
      <c r="AB515">
        <f t="shared" ref="AB515:AB578" si="232">SUM(IF(ISERR(FIND("Венев",$B$2:$B$645)),0,1))</f>
        <v>0</v>
      </c>
      <c r="AC515">
        <f t="shared" ref="AC515:AC578" si="233">SUM(IF(ISERR(FIND("Волов",$B$2:$B$645)),0,1))</f>
        <v>0</v>
      </c>
      <c r="AD515">
        <f t="shared" ref="AD515:AD578" si="234">SUM(IF(ISERR(FIND("Донс",$B$2:$B$645)),0,1))</f>
        <v>0</v>
      </c>
      <c r="AE515">
        <f t="shared" ref="AE515:AE578" si="235">SUM(IF(ISERR(FIND("Дубенск",$B$2:$B$645)),0,1))</f>
        <v>0</v>
      </c>
      <c r="AF515">
        <f t="shared" ref="AF515:AF578" si="236">SUM(IF(ISERR(FIND("Ефрем",$B$2:$B$645)),0,1))</f>
        <v>0</v>
      </c>
      <c r="AG515">
        <f t="shared" ref="AG515:AG578" si="237">SUM(IF(ISERR(FIND("Заок",$B$2:$B$645)),0,1))</f>
        <v>0</v>
      </c>
      <c r="AH515">
        <f t="shared" ref="AH515:AH578" si="238">SUM(IF(ISERR(FIND("Каменск",$B$2:$B$645)),0,1))</f>
        <v>0</v>
      </c>
      <c r="AI515">
        <f t="shared" ref="AI515:AI578" si="239">SUM(IF(ISERR(FIND("Кимов",$B$2:$B$645)),0,1))</f>
        <v>0</v>
      </c>
      <c r="AJ515">
        <f t="shared" ref="AJ515:AJ578" si="240">SUM(IF(ISERR(FIND("Киреев",$B$2:$B$645)),0,1))</f>
        <v>0</v>
      </c>
      <c r="AK515">
        <f t="shared" ref="AK515:AK578" si="241">SUM(IF(ISERR(FIND("Курк",$D$2:$D$645)),0,1))</f>
        <v>0</v>
      </c>
      <c r="AL515">
        <f t="shared" ref="AL515:AL578" si="242">SUM(IF(ISERR(FIND("Ленинск",$B$2:$B$645)),0,1))</f>
        <v>1</v>
      </c>
      <c r="AM515">
        <f t="shared" ref="AM515:AM578" si="243">SUM(IF(ISERR(FIND("Новогур",$B$2:$B$645)),0,1))</f>
        <v>0</v>
      </c>
      <c r="AN515">
        <f t="shared" ref="AN515:AN578" si="244">SUM(IF(ISERR(FIND("Новомоск",$B$2:$B$645)),0,1))</f>
        <v>0</v>
      </c>
      <c r="AO515">
        <f t="shared" ref="AO515:AO578" si="245">SUM(IF(ISERR(FIND("Одоев",$B$2:$B$645)),0,1))</f>
        <v>0</v>
      </c>
      <c r="AP515">
        <f t="shared" si="226"/>
        <v>0</v>
      </c>
      <c r="AQ515">
        <f t="shared" ref="AQ515:AQ578" si="246">SUM(IF(ISERR(FIND("Славн",$B$2:$B$645)),0,1))</f>
        <v>0</v>
      </c>
      <c r="AR515">
        <f t="shared" ref="AR515:AR578" si="247">SUM(IF(ISERR(FIND("Суворов",$B$2:$B$645)),0,1))</f>
        <v>0</v>
      </c>
      <c r="AS515">
        <f t="shared" ref="AS515:AS578" si="248">SUM(IF(ISERR(FIND("Тепло",$B$2:$B$645)),0,1))</f>
        <v>0</v>
      </c>
      <c r="AT515">
        <f t="shared" ref="AT515:AT578" si="249">SUM(IF(ISERR(FIND("Узлов",$B$2:$B$645)),0,1))</f>
        <v>0</v>
      </c>
      <c r="AU515">
        <f t="shared" si="227"/>
        <v>0</v>
      </c>
      <c r="AV515">
        <f t="shared" ref="AV515:AV578" si="250">SUM(IF(ISERR(FIND("Щекин",$B$2:$B$645)),0,1))</f>
        <v>0</v>
      </c>
      <c r="AW515">
        <f t="shared" ref="AW515:AW578" si="251">SUM(IF(ISERR(FIND("Ясног",$B$2:$B$645)),0,1))</f>
        <v>0</v>
      </c>
      <c r="AX515">
        <f t="shared" ref="AX515:AX578" si="252">SUM(IF(ISERR(FIND("Тул",$B$2:$B$645)),0,1))</f>
        <v>0</v>
      </c>
    </row>
    <row r="516" spans="1:50" ht="47.25" hidden="1" x14ac:dyDescent="0.25">
      <c r="A516" s="115">
        <v>515</v>
      </c>
      <c r="B516" s="24" t="s">
        <v>241</v>
      </c>
      <c r="C516" s="24" t="s">
        <v>249</v>
      </c>
      <c r="D516" s="24" t="s">
        <v>254</v>
      </c>
      <c r="E516" s="9">
        <v>869127.43</v>
      </c>
      <c r="F516" s="24">
        <v>10</v>
      </c>
      <c r="G516" s="24">
        <v>0</v>
      </c>
      <c r="H516" s="24">
        <v>5</v>
      </c>
      <c r="I516" s="24">
        <v>1</v>
      </c>
      <c r="J516" s="24">
        <v>0</v>
      </c>
      <c r="K516" s="24">
        <v>1</v>
      </c>
      <c r="L516" s="24">
        <v>0</v>
      </c>
      <c r="M516" s="24">
        <v>1</v>
      </c>
      <c r="N516" s="24">
        <v>3</v>
      </c>
      <c r="O516" s="24">
        <v>0</v>
      </c>
      <c r="P516" s="24">
        <v>1</v>
      </c>
      <c r="Q516" s="24">
        <v>0</v>
      </c>
      <c r="R516" s="24">
        <v>2</v>
      </c>
      <c r="S516" s="24">
        <v>1</v>
      </c>
      <c r="T516" s="24">
        <v>0</v>
      </c>
      <c r="U516" s="24">
        <v>0</v>
      </c>
      <c r="V516" s="9">
        <v>608389.22</v>
      </c>
      <c r="W516" s="86">
        <f t="shared" si="225"/>
        <v>25</v>
      </c>
      <c r="X516">
        <f t="shared" si="228"/>
        <v>0</v>
      </c>
      <c r="Y516">
        <f t="shared" si="229"/>
        <v>0</v>
      </c>
      <c r="Z516">
        <f t="shared" si="230"/>
        <v>0</v>
      </c>
      <c r="AA516">
        <f t="shared" si="231"/>
        <v>0</v>
      </c>
      <c r="AB516">
        <f t="shared" si="232"/>
        <v>0</v>
      </c>
      <c r="AC516">
        <f t="shared" si="233"/>
        <v>0</v>
      </c>
      <c r="AD516">
        <f t="shared" si="234"/>
        <v>0</v>
      </c>
      <c r="AE516">
        <f t="shared" si="235"/>
        <v>0</v>
      </c>
      <c r="AF516">
        <f t="shared" si="236"/>
        <v>0</v>
      </c>
      <c r="AG516">
        <f t="shared" si="237"/>
        <v>0</v>
      </c>
      <c r="AH516">
        <f t="shared" si="238"/>
        <v>0</v>
      </c>
      <c r="AI516">
        <f t="shared" si="239"/>
        <v>0</v>
      </c>
      <c r="AJ516">
        <f t="shared" si="240"/>
        <v>0</v>
      </c>
      <c r="AK516">
        <f t="shared" si="241"/>
        <v>0</v>
      </c>
      <c r="AL516">
        <f t="shared" si="242"/>
        <v>1</v>
      </c>
      <c r="AM516">
        <f t="shared" si="243"/>
        <v>0</v>
      </c>
      <c r="AN516">
        <f t="shared" si="244"/>
        <v>0</v>
      </c>
      <c r="AO516">
        <f t="shared" si="245"/>
        <v>0</v>
      </c>
      <c r="AP516">
        <f t="shared" si="226"/>
        <v>0</v>
      </c>
      <c r="AQ516">
        <f t="shared" si="246"/>
        <v>0</v>
      </c>
      <c r="AR516">
        <f t="shared" si="247"/>
        <v>0</v>
      </c>
      <c r="AS516">
        <f t="shared" si="248"/>
        <v>0</v>
      </c>
      <c r="AT516">
        <f t="shared" si="249"/>
        <v>0</v>
      </c>
      <c r="AU516">
        <f t="shared" si="227"/>
        <v>0</v>
      </c>
      <c r="AV516">
        <f t="shared" si="250"/>
        <v>0</v>
      </c>
      <c r="AW516">
        <f t="shared" si="251"/>
        <v>0</v>
      </c>
      <c r="AX516">
        <f t="shared" si="252"/>
        <v>0</v>
      </c>
    </row>
    <row r="517" spans="1:50" ht="173.25" hidden="1" x14ac:dyDescent="0.25">
      <c r="A517" s="115">
        <v>516</v>
      </c>
      <c r="B517" s="7" t="s">
        <v>116</v>
      </c>
      <c r="C517" s="7" t="s">
        <v>120</v>
      </c>
      <c r="D517" s="7" t="s">
        <v>119</v>
      </c>
      <c r="E517" s="47">
        <v>1300000</v>
      </c>
      <c r="F517" s="37">
        <v>0</v>
      </c>
      <c r="G517" s="85">
        <v>3</v>
      </c>
      <c r="H517" s="85">
        <v>3</v>
      </c>
      <c r="I517" s="85">
        <v>4</v>
      </c>
      <c r="J517" s="85">
        <v>0</v>
      </c>
      <c r="K517" s="85">
        <v>5</v>
      </c>
      <c r="L517" s="85">
        <v>0</v>
      </c>
      <c r="M517" s="85">
        <v>4</v>
      </c>
      <c r="N517" s="85">
        <v>1</v>
      </c>
      <c r="O517" s="37">
        <v>0</v>
      </c>
      <c r="P517" s="37">
        <v>0</v>
      </c>
      <c r="Q517" s="85">
        <v>0</v>
      </c>
      <c r="R517" s="85">
        <v>2</v>
      </c>
      <c r="S517" s="85">
        <v>3</v>
      </c>
      <c r="T517" s="85">
        <v>0</v>
      </c>
      <c r="U517" s="85">
        <v>0</v>
      </c>
      <c r="V517" s="47">
        <v>1040000</v>
      </c>
      <c r="W517" s="86">
        <f t="shared" si="225"/>
        <v>25</v>
      </c>
      <c r="X517">
        <f t="shared" si="228"/>
        <v>0</v>
      </c>
      <c r="Y517">
        <f t="shared" si="229"/>
        <v>0</v>
      </c>
      <c r="Z517">
        <f t="shared" si="230"/>
        <v>0</v>
      </c>
      <c r="AA517">
        <f t="shared" si="231"/>
        <v>0</v>
      </c>
      <c r="AB517">
        <f t="shared" si="232"/>
        <v>0</v>
      </c>
      <c r="AC517">
        <f t="shared" si="233"/>
        <v>0</v>
      </c>
      <c r="AD517">
        <f t="shared" si="234"/>
        <v>0</v>
      </c>
      <c r="AE517">
        <f t="shared" si="235"/>
        <v>0</v>
      </c>
      <c r="AF517">
        <f t="shared" si="236"/>
        <v>0</v>
      </c>
      <c r="AG517">
        <f t="shared" si="237"/>
        <v>0</v>
      </c>
      <c r="AH517">
        <f t="shared" si="238"/>
        <v>0</v>
      </c>
      <c r="AI517">
        <f t="shared" si="239"/>
        <v>0</v>
      </c>
      <c r="AJ517">
        <f t="shared" si="240"/>
        <v>1</v>
      </c>
      <c r="AK517">
        <f t="shared" si="241"/>
        <v>0</v>
      </c>
      <c r="AL517">
        <f t="shared" si="242"/>
        <v>0</v>
      </c>
      <c r="AM517">
        <f t="shared" si="243"/>
        <v>0</v>
      </c>
      <c r="AN517">
        <f t="shared" si="244"/>
        <v>0</v>
      </c>
      <c r="AO517">
        <f t="shared" si="245"/>
        <v>0</v>
      </c>
      <c r="AP517">
        <f t="shared" si="226"/>
        <v>0</v>
      </c>
      <c r="AQ517">
        <f t="shared" si="246"/>
        <v>0</v>
      </c>
      <c r="AR517">
        <f t="shared" si="247"/>
        <v>0</v>
      </c>
      <c r="AS517">
        <f t="shared" si="248"/>
        <v>0</v>
      </c>
      <c r="AT517">
        <f t="shared" si="249"/>
        <v>0</v>
      </c>
      <c r="AU517">
        <f t="shared" si="227"/>
        <v>0</v>
      </c>
      <c r="AV517">
        <f t="shared" si="250"/>
        <v>0</v>
      </c>
      <c r="AW517">
        <f t="shared" si="251"/>
        <v>0</v>
      </c>
      <c r="AX517">
        <f t="shared" si="252"/>
        <v>0</v>
      </c>
    </row>
    <row r="518" spans="1:50" ht="141.75" hidden="1" x14ac:dyDescent="0.25">
      <c r="A518" s="115">
        <v>517</v>
      </c>
      <c r="B518" s="24" t="s">
        <v>1486</v>
      </c>
      <c r="C518" s="24" t="s">
        <v>1499</v>
      </c>
      <c r="D518" s="24" t="s">
        <v>1500</v>
      </c>
      <c r="E518" s="24">
        <v>2500000</v>
      </c>
      <c r="F518" s="37">
        <v>5</v>
      </c>
      <c r="G518" s="24">
        <v>0</v>
      </c>
      <c r="H518" s="24">
        <v>3</v>
      </c>
      <c r="I518" s="24">
        <v>3</v>
      </c>
      <c r="J518" s="24">
        <v>0</v>
      </c>
      <c r="K518" s="89">
        <v>2</v>
      </c>
      <c r="L518" s="24">
        <v>0</v>
      </c>
      <c r="M518" s="24">
        <v>1</v>
      </c>
      <c r="N518" s="24">
        <v>3</v>
      </c>
      <c r="O518" s="24">
        <v>0</v>
      </c>
      <c r="P518" s="24">
        <v>3</v>
      </c>
      <c r="Q518" s="24">
        <v>0</v>
      </c>
      <c r="R518" s="24">
        <v>2</v>
      </c>
      <c r="S518" s="24">
        <v>3</v>
      </c>
      <c r="T518" s="24">
        <v>0</v>
      </c>
      <c r="U518" s="24">
        <v>0</v>
      </c>
      <c r="V518" s="24">
        <v>1675000</v>
      </c>
      <c r="W518" s="86">
        <f t="shared" si="225"/>
        <v>25</v>
      </c>
      <c r="X518">
        <f t="shared" si="228"/>
        <v>0</v>
      </c>
      <c r="Y518">
        <f t="shared" si="229"/>
        <v>0</v>
      </c>
      <c r="Z518">
        <f t="shared" si="230"/>
        <v>0</v>
      </c>
      <c r="AA518">
        <f t="shared" si="231"/>
        <v>0</v>
      </c>
      <c r="AB518">
        <f t="shared" si="232"/>
        <v>0</v>
      </c>
      <c r="AC518">
        <f t="shared" si="233"/>
        <v>0</v>
      </c>
      <c r="AD518">
        <f t="shared" si="234"/>
        <v>0</v>
      </c>
      <c r="AE518">
        <f t="shared" si="235"/>
        <v>0</v>
      </c>
      <c r="AF518">
        <f t="shared" si="236"/>
        <v>0</v>
      </c>
      <c r="AG518">
        <f t="shared" si="237"/>
        <v>0</v>
      </c>
      <c r="AH518">
        <f t="shared" si="238"/>
        <v>0</v>
      </c>
      <c r="AI518">
        <f t="shared" si="239"/>
        <v>0</v>
      </c>
      <c r="AJ518">
        <f t="shared" si="240"/>
        <v>0</v>
      </c>
      <c r="AK518">
        <f t="shared" si="241"/>
        <v>0</v>
      </c>
      <c r="AL518">
        <f t="shared" si="242"/>
        <v>1</v>
      </c>
      <c r="AM518">
        <f t="shared" si="243"/>
        <v>0</v>
      </c>
      <c r="AN518">
        <f t="shared" si="244"/>
        <v>0</v>
      </c>
      <c r="AO518">
        <f t="shared" si="245"/>
        <v>0</v>
      </c>
      <c r="AP518">
        <f t="shared" si="226"/>
        <v>0</v>
      </c>
      <c r="AQ518">
        <f t="shared" si="246"/>
        <v>0</v>
      </c>
      <c r="AR518">
        <f t="shared" si="247"/>
        <v>0</v>
      </c>
      <c r="AS518">
        <f t="shared" si="248"/>
        <v>0</v>
      </c>
      <c r="AT518">
        <f t="shared" si="249"/>
        <v>0</v>
      </c>
      <c r="AU518">
        <f t="shared" si="227"/>
        <v>0</v>
      </c>
      <c r="AV518">
        <f t="shared" si="250"/>
        <v>0</v>
      </c>
      <c r="AW518">
        <f t="shared" si="251"/>
        <v>0</v>
      </c>
      <c r="AX518">
        <f t="shared" si="252"/>
        <v>0</v>
      </c>
    </row>
    <row r="519" spans="1:50" ht="78.75" hidden="1" x14ac:dyDescent="0.25">
      <c r="A519" s="115">
        <v>518</v>
      </c>
      <c r="B519" s="24" t="s">
        <v>1226</v>
      </c>
      <c r="C519" s="24" t="s">
        <v>939</v>
      </c>
      <c r="D519" s="24" t="s">
        <v>1449</v>
      </c>
      <c r="E519" s="47">
        <v>400000</v>
      </c>
      <c r="F519" s="37">
        <v>0</v>
      </c>
      <c r="G519" s="37">
        <v>0</v>
      </c>
      <c r="H519" s="37">
        <v>3</v>
      </c>
      <c r="I519" s="37">
        <v>3</v>
      </c>
      <c r="J519" s="37">
        <v>0</v>
      </c>
      <c r="K519" s="37">
        <v>3</v>
      </c>
      <c r="L519" s="37">
        <v>0</v>
      </c>
      <c r="M519" s="37">
        <v>5</v>
      </c>
      <c r="N519" s="37">
        <v>5</v>
      </c>
      <c r="O519" s="37">
        <v>0</v>
      </c>
      <c r="P519" s="37">
        <v>0</v>
      </c>
      <c r="Q519" s="37">
        <v>0</v>
      </c>
      <c r="R519" s="37">
        <v>2</v>
      </c>
      <c r="S519" s="37">
        <v>3</v>
      </c>
      <c r="T519" s="37">
        <v>0</v>
      </c>
      <c r="U519" s="37">
        <v>0</v>
      </c>
      <c r="V519" s="47">
        <v>320000</v>
      </c>
      <c r="W519" s="86">
        <f t="shared" si="225"/>
        <v>24</v>
      </c>
      <c r="X519">
        <f t="shared" si="228"/>
        <v>0</v>
      </c>
      <c r="Y519">
        <f t="shared" si="229"/>
        <v>1</v>
      </c>
      <c r="Z519">
        <f t="shared" si="230"/>
        <v>0</v>
      </c>
      <c r="AA519">
        <f t="shared" si="231"/>
        <v>0</v>
      </c>
      <c r="AB519">
        <f t="shared" si="232"/>
        <v>0</v>
      </c>
      <c r="AC519">
        <f t="shared" si="233"/>
        <v>0</v>
      </c>
      <c r="AD519">
        <f t="shared" si="234"/>
        <v>0</v>
      </c>
      <c r="AE519">
        <f t="shared" si="235"/>
        <v>0</v>
      </c>
      <c r="AF519">
        <f t="shared" si="236"/>
        <v>0</v>
      </c>
      <c r="AG519">
        <f t="shared" si="237"/>
        <v>0</v>
      </c>
      <c r="AH519">
        <f t="shared" si="238"/>
        <v>0</v>
      </c>
      <c r="AI519">
        <f t="shared" si="239"/>
        <v>0</v>
      </c>
      <c r="AJ519">
        <f t="shared" si="240"/>
        <v>0</v>
      </c>
      <c r="AK519">
        <f t="shared" si="241"/>
        <v>0</v>
      </c>
      <c r="AL519">
        <f t="shared" si="242"/>
        <v>0</v>
      </c>
      <c r="AM519">
        <f t="shared" si="243"/>
        <v>0</v>
      </c>
      <c r="AN519">
        <f t="shared" si="244"/>
        <v>0</v>
      </c>
      <c r="AO519">
        <f t="shared" si="245"/>
        <v>0</v>
      </c>
      <c r="AP519">
        <f t="shared" si="226"/>
        <v>0</v>
      </c>
      <c r="AQ519">
        <f t="shared" si="246"/>
        <v>0</v>
      </c>
      <c r="AR519">
        <f t="shared" si="247"/>
        <v>0</v>
      </c>
      <c r="AS519">
        <f t="shared" si="248"/>
        <v>0</v>
      </c>
      <c r="AT519">
        <f t="shared" si="249"/>
        <v>0</v>
      </c>
      <c r="AU519">
        <f t="shared" si="227"/>
        <v>0</v>
      </c>
      <c r="AV519">
        <f t="shared" si="250"/>
        <v>0</v>
      </c>
      <c r="AW519">
        <f t="shared" si="251"/>
        <v>0</v>
      </c>
      <c r="AX519">
        <f t="shared" si="252"/>
        <v>0</v>
      </c>
    </row>
    <row r="520" spans="1:50" ht="78.75" hidden="1" x14ac:dyDescent="0.25">
      <c r="A520" s="115">
        <v>519</v>
      </c>
      <c r="B520" s="24" t="s">
        <v>1392</v>
      </c>
      <c r="C520" s="24" t="s">
        <v>23</v>
      </c>
      <c r="D520" s="24" t="s">
        <v>1395</v>
      </c>
      <c r="E520" s="9">
        <v>477917.1</v>
      </c>
      <c r="F520" s="24">
        <v>0</v>
      </c>
      <c r="G520" s="24">
        <v>0</v>
      </c>
      <c r="H520" s="24">
        <v>5</v>
      </c>
      <c r="I520" s="24">
        <v>1</v>
      </c>
      <c r="J520" s="24">
        <v>0</v>
      </c>
      <c r="K520" s="24">
        <v>2</v>
      </c>
      <c r="L520" s="24">
        <v>0</v>
      </c>
      <c r="M520" s="24">
        <v>1</v>
      </c>
      <c r="N520" s="24">
        <v>7</v>
      </c>
      <c r="O520" s="24">
        <v>0</v>
      </c>
      <c r="P520" s="24">
        <v>3</v>
      </c>
      <c r="Q520" s="24">
        <v>0</v>
      </c>
      <c r="R520" s="24">
        <v>2</v>
      </c>
      <c r="S520" s="24">
        <v>3</v>
      </c>
      <c r="T520" s="24">
        <v>0</v>
      </c>
      <c r="U520" s="24">
        <v>0</v>
      </c>
      <c r="V520" s="9">
        <v>320204.40000000002</v>
      </c>
      <c r="W520" s="86">
        <f t="shared" si="225"/>
        <v>24</v>
      </c>
      <c r="X520">
        <f t="shared" si="228"/>
        <v>0</v>
      </c>
      <c r="Y520">
        <f t="shared" si="229"/>
        <v>0</v>
      </c>
      <c r="Z520">
        <f t="shared" si="230"/>
        <v>0</v>
      </c>
      <c r="AA520">
        <f t="shared" si="231"/>
        <v>0</v>
      </c>
      <c r="AB520">
        <f t="shared" si="232"/>
        <v>0</v>
      </c>
      <c r="AC520">
        <f t="shared" si="233"/>
        <v>0</v>
      </c>
      <c r="AD520">
        <f t="shared" si="234"/>
        <v>0</v>
      </c>
      <c r="AE520">
        <f t="shared" si="235"/>
        <v>0</v>
      </c>
      <c r="AF520">
        <f t="shared" si="236"/>
        <v>0</v>
      </c>
      <c r="AG520">
        <f t="shared" si="237"/>
        <v>0</v>
      </c>
      <c r="AH520">
        <f t="shared" si="238"/>
        <v>0</v>
      </c>
      <c r="AI520">
        <f t="shared" si="239"/>
        <v>0</v>
      </c>
      <c r="AJ520">
        <f t="shared" si="240"/>
        <v>0</v>
      </c>
      <c r="AK520">
        <f t="shared" si="241"/>
        <v>0</v>
      </c>
      <c r="AL520">
        <f t="shared" si="242"/>
        <v>0</v>
      </c>
      <c r="AM520">
        <f t="shared" si="243"/>
        <v>0</v>
      </c>
      <c r="AN520">
        <f t="shared" si="244"/>
        <v>0</v>
      </c>
      <c r="AO520">
        <f t="shared" si="245"/>
        <v>0</v>
      </c>
      <c r="AP520">
        <f t="shared" si="226"/>
        <v>0</v>
      </c>
      <c r="AQ520">
        <f t="shared" si="246"/>
        <v>0</v>
      </c>
      <c r="AR520">
        <f t="shared" si="247"/>
        <v>1</v>
      </c>
      <c r="AS520">
        <f t="shared" si="248"/>
        <v>0</v>
      </c>
      <c r="AT520">
        <f t="shared" si="249"/>
        <v>0</v>
      </c>
      <c r="AU520">
        <f t="shared" si="227"/>
        <v>0</v>
      </c>
      <c r="AV520">
        <f t="shared" si="250"/>
        <v>0</v>
      </c>
      <c r="AW520">
        <f t="shared" si="251"/>
        <v>0</v>
      </c>
      <c r="AX520">
        <f t="shared" si="252"/>
        <v>0</v>
      </c>
    </row>
    <row r="521" spans="1:50" ht="78.75" hidden="1" x14ac:dyDescent="0.25">
      <c r="A521" s="115">
        <v>520</v>
      </c>
      <c r="B521" s="7" t="s">
        <v>103</v>
      </c>
      <c r="C521" s="7" t="s">
        <v>104</v>
      </c>
      <c r="D521" s="7" t="s">
        <v>106</v>
      </c>
      <c r="E521" s="47">
        <v>2999895.39</v>
      </c>
      <c r="F521" s="37">
        <v>0</v>
      </c>
      <c r="G521" s="85">
        <v>0</v>
      </c>
      <c r="H521" s="85">
        <v>3</v>
      </c>
      <c r="I521" s="85">
        <v>2</v>
      </c>
      <c r="J521" s="85">
        <v>0</v>
      </c>
      <c r="K521" s="85">
        <v>1</v>
      </c>
      <c r="L521" s="85">
        <v>0</v>
      </c>
      <c r="M521" s="85">
        <v>1</v>
      </c>
      <c r="N521" s="85">
        <v>4</v>
      </c>
      <c r="O521" s="37">
        <v>5</v>
      </c>
      <c r="P521" s="37">
        <v>3</v>
      </c>
      <c r="Q521" s="85">
        <v>0</v>
      </c>
      <c r="R521" s="85">
        <v>2</v>
      </c>
      <c r="S521" s="85">
        <v>3</v>
      </c>
      <c r="T521" s="85">
        <v>0</v>
      </c>
      <c r="U521" s="85">
        <v>0</v>
      </c>
      <c r="V521" s="47">
        <v>2159924.6808000002</v>
      </c>
      <c r="W521" s="86">
        <f t="shared" si="225"/>
        <v>24</v>
      </c>
      <c r="X521">
        <f t="shared" si="228"/>
        <v>0</v>
      </c>
      <c r="Y521">
        <f t="shared" si="229"/>
        <v>0</v>
      </c>
      <c r="Z521">
        <f t="shared" si="230"/>
        <v>0</v>
      </c>
      <c r="AA521">
        <f t="shared" si="231"/>
        <v>0</v>
      </c>
      <c r="AB521">
        <f t="shared" si="232"/>
        <v>0</v>
      </c>
      <c r="AC521">
        <f t="shared" si="233"/>
        <v>0</v>
      </c>
      <c r="AD521">
        <f t="shared" si="234"/>
        <v>0</v>
      </c>
      <c r="AE521">
        <f t="shared" si="235"/>
        <v>0</v>
      </c>
      <c r="AF521">
        <f t="shared" si="236"/>
        <v>0</v>
      </c>
      <c r="AG521">
        <f t="shared" si="237"/>
        <v>0</v>
      </c>
      <c r="AH521">
        <f t="shared" si="238"/>
        <v>0</v>
      </c>
      <c r="AI521">
        <f t="shared" si="239"/>
        <v>0</v>
      </c>
      <c r="AJ521">
        <f t="shared" si="240"/>
        <v>1</v>
      </c>
      <c r="AK521">
        <f t="shared" si="241"/>
        <v>0</v>
      </c>
      <c r="AL521">
        <f t="shared" si="242"/>
        <v>0</v>
      </c>
      <c r="AM521">
        <f t="shared" si="243"/>
        <v>0</v>
      </c>
      <c r="AN521">
        <f t="shared" si="244"/>
        <v>0</v>
      </c>
      <c r="AO521">
        <f t="shared" si="245"/>
        <v>0</v>
      </c>
      <c r="AP521">
        <f t="shared" si="226"/>
        <v>0</v>
      </c>
      <c r="AQ521">
        <f t="shared" si="246"/>
        <v>0</v>
      </c>
      <c r="AR521">
        <f t="shared" si="247"/>
        <v>0</v>
      </c>
      <c r="AS521">
        <f t="shared" si="248"/>
        <v>0</v>
      </c>
      <c r="AT521">
        <f t="shared" si="249"/>
        <v>0</v>
      </c>
      <c r="AU521">
        <f t="shared" si="227"/>
        <v>0</v>
      </c>
      <c r="AV521">
        <f t="shared" si="250"/>
        <v>0</v>
      </c>
      <c r="AW521">
        <f t="shared" si="251"/>
        <v>0</v>
      </c>
      <c r="AX521">
        <f t="shared" si="252"/>
        <v>0</v>
      </c>
    </row>
    <row r="522" spans="1:50" ht="63" hidden="1" x14ac:dyDescent="0.25">
      <c r="A522" s="115">
        <v>521</v>
      </c>
      <c r="B522" s="48" t="s">
        <v>103</v>
      </c>
      <c r="C522" s="48" t="s">
        <v>104</v>
      </c>
      <c r="D522" s="48" t="s">
        <v>1123</v>
      </c>
      <c r="E522" s="47">
        <v>2999999.3</v>
      </c>
      <c r="F522" s="37">
        <v>0</v>
      </c>
      <c r="G522" s="85">
        <v>0</v>
      </c>
      <c r="H522" s="85">
        <v>3</v>
      </c>
      <c r="I522" s="85">
        <v>1</v>
      </c>
      <c r="J522" s="85">
        <v>0</v>
      </c>
      <c r="K522" s="85">
        <v>1</v>
      </c>
      <c r="L522" s="85">
        <v>0</v>
      </c>
      <c r="M522" s="85">
        <v>1</v>
      </c>
      <c r="N522" s="85">
        <v>5</v>
      </c>
      <c r="O522" s="37">
        <v>5</v>
      </c>
      <c r="P522" s="37">
        <v>3</v>
      </c>
      <c r="Q522" s="85">
        <v>0</v>
      </c>
      <c r="R522" s="85">
        <v>2</v>
      </c>
      <c r="S522" s="85">
        <v>3</v>
      </c>
      <c r="T522" s="85">
        <v>0</v>
      </c>
      <c r="U522" s="85">
        <v>0</v>
      </c>
      <c r="V522" s="47">
        <v>2159999.4</v>
      </c>
      <c r="W522" s="86">
        <f t="shared" si="225"/>
        <v>24</v>
      </c>
      <c r="X522">
        <f t="shared" si="228"/>
        <v>0</v>
      </c>
      <c r="Y522">
        <f t="shared" si="229"/>
        <v>0</v>
      </c>
      <c r="Z522">
        <f t="shared" si="230"/>
        <v>0</v>
      </c>
      <c r="AA522">
        <f t="shared" si="231"/>
        <v>0</v>
      </c>
      <c r="AB522">
        <f t="shared" si="232"/>
        <v>0</v>
      </c>
      <c r="AC522">
        <f t="shared" si="233"/>
        <v>0</v>
      </c>
      <c r="AD522">
        <f t="shared" si="234"/>
        <v>0</v>
      </c>
      <c r="AE522">
        <f t="shared" si="235"/>
        <v>0</v>
      </c>
      <c r="AF522">
        <f t="shared" si="236"/>
        <v>0</v>
      </c>
      <c r="AG522">
        <f t="shared" si="237"/>
        <v>0</v>
      </c>
      <c r="AH522">
        <f t="shared" si="238"/>
        <v>0</v>
      </c>
      <c r="AI522">
        <f t="shared" si="239"/>
        <v>0</v>
      </c>
      <c r="AJ522">
        <f t="shared" si="240"/>
        <v>1</v>
      </c>
      <c r="AK522">
        <f t="shared" si="241"/>
        <v>0</v>
      </c>
      <c r="AL522">
        <f t="shared" si="242"/>
        <v>0</v>
      </c>
      <c r="AM522">
        <f t="shared" si="243"/>
        <v>0</v>
      </c>
      <c r="AN522">
        <f t="shared" si="244"/>
        <v>0</v>
      </c>
      <c r="AO522">
        <f t="shared" si="245"/>
        <v>0</v>
      </c>
      <c r="AP522">
        <f t="shared" si="226"/>
        <v>0</v>
      </c>
      <c r="AQ522">
        <f t="shared" si="246"/>
        <v>0</v>
      </c>
      <c r="AR522">
        <f t="shared" si="247"/>
        <v>0</v>
      </c>
      <c r="AS522">
        <f t="shared" si="248"/>
        <v>0</v>
      </c>
      <c r="AT522">
        <f t="shared" si="249"/>
        <v>0</v>
      </c>
      <c r="AU522">
        <f t="shared" si="227"/>
        <v>0</v>
      </c>
      <c r="AV522">
        <f t="shared" si="250"/>
        <v>0</v>
      </c>
      <c r="AW522">
        <f t="shared" si="251"/>
        <v>0</v>
      </c>
      <c r="AX522">
        <f t="shared" si="252"/>
        <v>0</v>
      </c>
    </row>
    <row r="523" spans="1:50" ht="78.75" hidden="1" x14ac:dyDescent="0.25">
      <c r="A523" s="115">
        <v>522</v>
      </c>
      <c r="B523" s="48" t="s">
        <v>1624</v>
      </c>
      <c r="C523" s="48" t="s">
        <v>1625</v>
      </c>
      <c r="D523" s="48" t="s">
        <v>1626</v>
      </c>
      <c r="E523" s="47">
        <v>800000</v>
      </c>
      <c r="F523" s="85">
        <v>0</v>
      </c>
      <c r="G523" s="85">
        <v>3</v>
      </c>
      <c r="H523" s="85">
        <v>3</v>
      </c>
      <c r="I523" s="85">
        <v>3</v>
      </c>
      <c r="J523" s="85">
        <v>0</v>
      </c>
      <c r="K523" s="85">
        <v>4</v>
      </c>
      <c r="L523" s="85">
        <v>0</v>
      </c>
      <c r="M523" s="85">
        <v>2</v>
      </c>
      <c r="N523" s="85">
        <v>1</v>
      </c>
      <c r="O523" s="85">
        <v>0</v>
      </c>
      <c r="P523" s="85">
        <v>0</v>
      </c>
      <c r="Q523" s="85">
        <v>0</v>
      </c>
      <c r="R523" s="85">
        <v>2</v>
      </c>
      <c r="S523" s="85">
        <v>3</v>
      </c>
      <c r="T523" s="85">
        <v>3</v>
      </c>
      <c r="U523" s="85">
        <v>0</v>
      </c>
      <c r="V523" s="47"/>
      <c r="W523" s="86">
        <f t="shared" si="225"/>
        <v>24</v>
      </c>
      <c r="X523">
        <f t="shared" si="228"/>
        <v>0</v>
      </c>
      <c r="Y523">
        <f t="shared" si="229"/>
        <v>0</v>
      </c>
      <c r="Z523">
        <f t="shared" si="230"/>
        <v>0</v>
      </c>
      <c r="AA523">
        <f t="shared" si="231"/>
        <v>0</v>
      </c>
      <c r="AB523">
        <f t="shared" si="232"/>
        <v>0</v>
      </c>
      <c r="AC523">
        <f t="shared" si="233"/>
        <v>0</v>
      </c>
      <c r="AD523">
        <f t="shared" si="234"/>
        <v>0</v>
      </c>
      <c r="AE523">
        <f t="shared" si="235"/>
        <v>0</v>
      </c>
      <c r="AF523">
        <f t="shared" si="236"/>
        <v>1</v>
      </c>
      <c r="AG523">
        <f t="shared" si="237"/>
        <v>0</v>
      </c>
      <c r="AH523">
        <f t="shared" si="238"/>
        <v>0</v>
      </c>
      <c r="AI523">
        <f t="shared" si="239"/>
        <v>0</v>
      </c>
      <c r="AJ523">
        <f t="shared" si="240"/>
        <v>0</v>
      </c>
      <c r="AK523">
        <f t="shared" si="241"/>
        <v>0</v>
      </c>
      <c r="AL523">
        <f t="shared" si="242"/>
        <v>0</v>
      </c>
      <c r="AM523">
        <f t="shared" si="243"/>
        <v>0</v>
      </c>
      <c r="AN523">
        <f t="shared" si="244"/>
        <v>0</v>
      </c>
      <c r="AO523">
        <f t="shared" si="245"/>
        <v>0</v>
      </c>
      <c r="AP523">
        <f t="shared" si="226"/>
        <v>0</v>
      </c>
      <c r="AQ523">
        <f t="shared" si="246"/>
        <v>0</v>
      </c>
      <c r="AR523">
        <f t="shared" si="247"/>
        <v>0</v>
      </c>
      <c r="AS523">
        <f t="shared" si="248"/>
        <v>0</v>
      </c>
      <c r="AT523">
        <f t="shared" si="249"/>
        <v>0</v>
      </c>
      <c r="AU523">
        <f t="shared" si="227"/>
        <v>0</v>
      </c>
      <c r="AV523">
        <f t="shared" si="250"/>
        <v>0</v>
      </c>
      <c r="AW523">
        <f t="shared" si="251"/>
        <v>0</v>
      </c>
      <c r="AX523">
        <f t="shared" si="252"/>
        <v>0</v>
      </c>
    </row>
    <row r="524" spans="1:50" ht="110.25" hidden="1" x14ac:dyDescent="0.25">
      <c r="A524" s="115">
        <v>523</v>
      </c>
      <c r="B524" s="48" t="s">
        <v>1624</v>
      </c>
      <c r="C524" s="48" t="s">
        <v>1628</v>
      </c>
      <c r="D524" s="48" t="s">
        <v>1629</v>
      </c>
      <c r="E524" s="47">
        <v>100000</v>
      </c>
      <c r="F524" s="85">
        <v>0</v>
      </c>
      <c r="G524" s="85">
        <v>3</v>
      </c>
      <c r="H524" s="85">
        <v>3</v>
      </c>
      <c r="I524" s="85">
        <v>2</v>
      </c>
      <c r="J524" s="85">
        <v>0</v>
      </c>
      <c r="K524" s="85">
        <v>2</v>
      </c>
      <c r="L524" s="85">
        <v>0</v>
      </c>
      <c r="M524" s="85">
        <v>1</v>
      </c>
      <c r="N524" s="85">
        <v>5</v>
      </c>
      <c r="O524" s="85">
        <v>0</v>
      </c>
      <c r="P524" s="85">
        <v>0</v>
      </c>
      <c r="Q524" s="85">
        <v>0</v>
      </c>
      <c r="R524" s="85">
        <v>2</v>
      </c>
      <c r="S524" s="85">
        <v>3</v>
      </c>
      <c r="T524" s="85">
        <v>3</v>
      </c>
      <c r="U524" s="85">
        <v>0</v>
      </c>
      <c r="V524" s="47"/>
      <c r="W524" s="86">
        <f t="shared" si="225"/>
        <v>24</v>
      </c>
      <c r="X524">
        <f t="shared" si="228"/>
        <v>0</v>
      </c>
      <c r="Y524">
        <f t="shared" si="229"/>
        <v>0</v>
      </c>
      <c r="Z524">
        <f t="shared" si="230"/>
        <v>0</v>
      </c>
      <c r="AA524">
        <f t="shared" si="231"/>
        <v>0</v>
      </c>
      <c r="AB524">
        <f t="shared" si="232"/>
        <v>0</v>
      </c>
      <c r="AC524">
        <f t="shared" si="233"/>
        <v>0</v>
      </c>
      <c r="AD524">
        <f t="shared" si="234"/>
        <v>0</v>
      </c>
      <c r="AE524">
        <f t="shared" si="235"/>
        <v>0</v>
      </c>
      <c r="AF524">
        <f t="shared" si="236"/>
        <v>1</v>
      </c>
      <c r="AG524">
        <f t="shared" si="237"/>
        <v>0</v>
      </c>
      <c r="AH524">
        <f t="shared" si="238"/>
        <v>0</v>
      </c>
      <c r="AI524">
        <f t="shared" si="239"/>
        <v>0</v>
      </c>
      <c r="AJ524">
        <f t="shared" si="240"/>
        <v>0</v>
      </c>
      <c r="AK524">
        <f t="shared" si="241"/>
        <v>0</v>
      </c>
      <c r="AL524">
        <f t="shared" si="242"/>
        <v>0</v>
      </c>
      <c r="AM524">
        <f t="shared" si="243"/>
        <v>0</v>
      </c>
      <c r="AN524">
        <f t="shared" si="244"/>
        <v>0</v>
      </c>
      <c r="AO524">
        <f t="shared" si="245"/>
        <v>0</v>
      </c>
      <c r="AP524">
        <f t="shared" si="226"/>
        <v>0</v>
      </c>
      <c r="AQ524">
        <f t="shared" si="246"/>
        <v>0</v>
      </c>
      <c r="AR524">
        <f t="shared" si="247"/>
        <v>0</v>
      </c>
      <c r="AS524">
        <f t="shared" si="248"/>
        <v>0</v>
      </c>
      <c r="AT524">
        <f t="shared" si="249"/>
        <v>0</v>
      </c>
      <c r="AU524">
        <f t="shared" si="227"/>
        <v>0</v>
      </c>
      <c r="AV524">
        <f t="shared" si="250"/>
        <v>0</v>
      </c>
      <c r="AW524">
        <f t="shared" si="251"/>
        <v>0</v>
      </c>
      <c r="AX524">
        <f t="shared" si="252"/>
        <v>0</v>
      </c>
    </row>
    <row r="525" spans="1:50" ht="63" hidden="1" x14ac:dyDescent="0.25">
      <c r="A525" s="115">
        <v>524</v>
      </c>
      <c r="B525" s="48" t="s">
        <v>174</v>
      </c>
      <c r="C525" s="48" t="s">
        <v>175</v>
      </c>
      <c r="D525" s="48" t="s">
        <v>176</v>
      </c>
      <c r="E525" s="47">
        <v>2000000</v>
      </c>
      <c r="F525" s="37">
        <v>0</v>
      </c>
      <c r="G525" s="85">
        <v>0</v>
      </c>
      <c r="H525" s="85">
        <v>3</v>
      </c>
      <c r="I525" s="85">
        <v>1</v>
      </c>
      <c r="J525" s="85">
        <v>0</v>
      </c>
      <c r="K525" s="85">
        <v>5</v>
      </c>
      <c r="L525" s="85">
        <v>0</v>
      </c>
      <c r="M525" s="85">
        <v>4</v>
      </c>
      <c r="N525" s="85">
        <v>6</v>
      </c>
      <c r="O525" s="37">
        <v>0</v>
      </c>
      <c r="P525" s="37">
        <v>0</v>
      </c>
      <c r="Q525" s="85">
        <v>0</v>
      </c>
      <c r="R525" s="85">
        <v>2</v>
      </c>
      <c r="S525" s="85">
        <v>3</v>
      </c>
      <c r="T525" s="85">
        <v>0</v>
      </c>
      <c r="U525" s="85">
        <v>0</v>
      </c>
      <c r="V525" s="47">
        <v>1700000</v>
      </c>
      <c r="W525" s="86">
        <f t="shared" si="225"/>
        <v>24</v>
      </c>
      <c r="X525">
        <f t="shared" si="228"/>
        <v>0</v>
      </c>
      <c r="Y525">
        <f t="shared" si="229"/>
        <v>0</v>
      </c>
      <c r="Z525">
        <f t="shared" si="230"/>
        <v>0</v>
      </c>
      <c r="AA525">
        <f t="shared" si="231"/>
        <v>0</v>
      </c>
      <c r="AB525">
        <f t="shared" si="232"/>
        <v>0</v>
      </c>
      <c r="AC525">
        <f t="shared" si="233"/>
        <v>0</v>
      </c>
      <c r="AD525">
        <f t="shared" si="234"/>
        <v>0</v>
      </c>
      <c r="AE525">
        <f t="shared" si="235"/>
        <v>0</v>
      </c>
      <c r="AF525">
        <f t="shared" si="236"/>
        <v>0</v>
      </c>
      <c r="AG525">
        <f t="shared" si="237"/>
        <v>1</v>
      </c>
      <c r="AH525">
        <f t="shared" si="238"/>
        <v>0</v>
      </c>
      <c r="AI525">
        <f t="shared" si="239"/>
        <v>0</v>
      </c>
      <c r="AJ525">
        <f t="shared" si="240"/>
        <v>0</v>
      </c>
      <c r="AK525">
        <f t="shared" si="241"/>
        <v>0</v>
      </c>
      <c r="AL525">
        <f t="shared" si="242"/>
        <v>0</v>
      </c>
      <c r="AM525">
        <f t="shared" si="243"/>
        <v>0</v>
      </c>
      <c r="AN525">
        <f t="shared" si="244"/>
        <v>0</v>
      </c>
      <c r="AO525">
        <f t="shared" si="245"/>
        <v>0</v>
      </c>
      <c r="AP525">
        <f t="shared" si="226"/>
        <v>0</v>
      </c>
      <c r="AQ525">
        <f t="shared" si="246"/>
        <v>0</v>
      </c>
      <c r="AR525">
        <f t="shared" si="247"/>
        <v>0</v>
      </c>
      <c r="AS525">
        <f t="shared" si="248"/>
        <v>0</v>
      </c>
      <c r="AT525">
        <f t="shared" si="249"/>
        <v>0</v>
      </c>
      <c r="AU525">
        <f t="shared" si="227"/>
        <v>0</v>
      </c>
      <c r="AV525">
        <f t="shared" si="250"/>
        <v>0</v>
      </c>
      <c r="AW525">
        <f t="shared" si="251"/>
        <v>0</v>
      </c>
      <c r="AX525">
        <f t="shared" si="252"/>
        <v>0</v>
      </c>
    </row>
    <row r="526" spans="1:50" ht="63" hidden="1" x14ac:dyDescent="0.25">
      <c r="A526" s="115">
        <v>525</v>
      </c>
      <c r="B526" s="24" t="s">
        <v>1176</v>
      </c>
      <c r="C526" s="24" t="s">
        <v>1187</v>
      </c>
      <c r="D526" s="24" t="s">
        <v>1188</v>
      </c>
      <c r="E526" s="37">
        <v>354578</v>
      </c>
      <c r="F526" s="37">
        <v>2</v>
      </c>
      <c r="G526" s="37">
        <v>3</v>
      </c>
      <c r="H526" s="37">
        <v>3</v>
      </c>
      <c r="I526" s="37">
        <v>1</v>
      </c>
      <c r="J526" s="37">
        <v>0</v>
      </c>
      <c r="K526" s="37">
        <v>1</v>
      </c>
      <c r="L526" s="37">
        <v>0</v>
      </c>
      <c r="M526" s="37">
        <v>1</v>
      </c>
      <c r="N526" s="37">
        <v>5</v>
      </c>
      <c r="O526" s="37">
        <v>0</v>
      </c>
      <c r="P526" s="37">
        <v>0</v>
      </c>
      <c r="Q526" s="37">
        <v>0</v>
      </c>
      <c r="R526" s="37">
        <v>2</v>
      </c>
      <c r="S526" s="37">
        <v>3</v>
      </c>
      <c r="T526" s="37">
        <v>3</v>
      </c>
      <c r="U526" s="37">
        <v>0</v>
      </c>
      <c r="V526" s="37">
        <v>279978</v>
      </c>
      <c r="W526" s="86">
        <f t="shared" si="225"/>
        <v>24</v>
      </c>
      <c r="X526">
        <f t="shared" si="228"/>
        <v>0</v>
      </c>
      <c r="Y526">
        <f t="shared" si="229"/>
        <v>0</v>
      </c>
      <c r="Z526">
        <f t="shared" si="230"/>
        <v>0</v>
      </c>
      <c r="AA526">
        <f t="shared" si="231"/>
        <v>0</v>
      </c>
      <c r="AB526">
        <f t="shared" si="232"/>
        <v>0</v>
      </c>
      <c r="AC526">
        <f t="shared" si="233"/>
        <v>0</v>
      </c>
      <c r="AD526">
        <f t="shared" si="234"/>
        <v>0</v>
      </c>
      <c r="AE526">
        <f t="shared" si="235"/>
        <v>0</v>
      </c>
      <c r="AF526">
        <f t="shared" si="236"/>
        <v>0</v>
      </c>
      <c r="AG526">
        <f t="shared" si="237"/>
        <v>0</v>
      </c>
      <c r="AH526">
        <f t="shared" si="238"/>
        <v>0</v>
      </c>
      <c r="AI526">
        <f t="shared" si="239"/>
        <v>0</v>
      </c>
      <c r="AJ526">
        <f t="shared" si="240"/>
        <v>0</v>
      </c>
      <c r="AK526">
        <f t="shared" si="241"/>
        <v>0</v>
      </c>
      <c r="AL526">
        <f t="shared" si="242"/>
        <v>0</v>
      </c>
      <c r="AM526">
        <f t="shared" si="243"/>
        <v>0</v>
      </c>
      <c r="AN526">
        <f t="shared" si="244"/>
        <v>0</v>
      </c>
      <c r="AO526">
        <f t="shared" si="245"/>
        <v>0</v>
      </c>
      <c r="AP526">
        <f t="shared" si="226"/>
        <v>1</v>
      </c>
      <c r="AQ526">
        <f t="shared" si="246"/>
        <v>0</v>
      </c>
      <c r="AR526">
        <f t="shared" si="247"/>
        <v>0</v>
      </c>
      <c r="AS526">
        <f t="shared" si="248"/>
        <v>0</v>
      </c>
      <c r="AT526">
        <f t="shared" si="249"/>
        <v>0</v>
      </c>
      <c r="AU526">
        <f t="shared" si="227"/>
        <v>0</v>
      </c>
      <c r="AV526">
        <f t="shared" si="250"/>
        <v>0</v>
      </c>
      <c r="AW526">
        <f t="shared" si="251"/>
        <v>0</v>
      </c>
      <c r="AX526">
        <f t="shared" si="252"/>
        <v>0</v>
      </c>
    </row>
    <row r="527" spans="1:50" ht="63" hidden="1" x14ac:dyDescent="0.25">
      <c r="A527" s="115">
        <v>526</v>
      </c>
      <c r="B527" s="24" t="s">
        <v>1176</v>
      </c>
      <c r="C527" s="24" t="s">
        <v>249</v>
      </c>
      <c r="D527" s="24" t="s">
        <v>1196</v>
      </c>
      <c r="E527" s="37">
        <v>259673</v>
      </c>
      <c r="F527" s="37">
        <v>2</v>
      </c>
      <c r="G527" s="37">
        <v>0</v>
      </c>
      <c r="H527" s="37">
        <v>5</v>
      </c>
      <c r="I527" s="37">
        <v>1</v>
      </c>
      <c r="J527" s="37">
        <v>0</v>
      </c>
      <c r="K527" s="37">
        <v>2</v>
      </c>
      <c r="L527" s="37">
        <v>0</v>
      </c>
      <c r="M527" s="37">
        <v>1</v>
      </c>
      <c r="N527" s="37">
        <v>5</v>
      </c>
      <c r="O527" s="37">
        <v>0</v>
      </c>
      <c r="P527" s="37">
        <v>3</v>
      </c>
      <c r="Q527" s="37">
        <v>0</v>
      </c>
      <c r="R527" s="37">
        <v>2</v>
      </c>
      <c r="S527" s="37">
        <v>3</v>
      </c>
      <c r="T527" s="37">
        <v>0</v>
      </c>
      <c r="U527" s="37">
        <v>0</v>
      </c>
      <c r="V527" s="37">
        <v>171073</v>
      </c>
      <c r="W527" s="86">
        <f t="shared" si="225"/>
        <v>24</v>
      </c>
      <c r="X527">
        <f t="shared" si="228"/>
        <v>0</v>
      </c>
      <c r="Y527">
        <f t="shared" si="229"/>
        <v>0</v>
      </c>
      <c r="Z527">
        <f t="shared" si="230"/>
        <v>0</v>
      </c>
      <c r="AA527">
        <f t="shared" si="231"/>
        <v>0</v>
      </c>
      <c r="AB527">
        <f t="shared" si="232"/>
        <v>0</v>
      </c>
      <c r="AC527">
        <f t="shared" si="233"/>
        <v>0</v>
      </c>
      <c r="AD527">
        <f t="shared" si="234"/>
        <v>0</v>
      </c>
      <c r="AE527">
        <f t="shared" si="235"/>
        <v>0</v>
      </c>
      <c r="AF527">
        <f t="shared" si="236"/>
        <v>0</v>
      </c>
      <c r="AG527">
        <f t="shared" si="237"/>
        <v>0</v>
      </c>
      <c r="AH527">
        <f t="shared" si="238"/>
        <v>0</v>
      </c>
      <c r="AI527">
        <f t="shared" si="239"/>
        <v>0</v>
      </c>
      <c r="AJ527">
        <f t="shared" si="240"/>
        <v>0</v>
      </c>
      <c r="AK527">
        <f t="shared" si="241"/>
        <v>0</v>
      </c>
      <c r="AL527">
        <f t="shared" si="242"/>
        <v>0</v>
      </c>
      <c r="AM527">
        <f t="shared" si="243"/>
        <v>0</v>
      </c>
      <c r="AN527">
        <f t="shared" si="244"/>
        <v>0</v>
      </c>
      <c r="AO527">
        <f t="shared" si="245"/>
        <v>0</v>
      </c>
      <c r="AP527">
        <f t="shared" si="226"/>
        <v>1</v>
      </c>
      <c r="AQ527">
        <f t="shared" si="246"/>
        <v>0</v>
      </c>
      <c r="AR527">
        <f t="shared" si="247"/>
        <v>0</v>
      </c>
      <c r="AS527">
        <f t="shared" si="248"/>
        <v>0</v>
      </c>
      <c r="AT527">
        <f t="shared" si="249"/>
        <v>0</v>
      </c>
      <c r="AU527">
        <f t="shared" si="227"/>
        <v>0</v>
      </c>
      <c r="AV527">
        <f t="shared" si="250"/>
        <v>0</v>
      </c>
      <c r="AW527">
        <f t="shared" si="251"/>
        <v>0</v>
      </c>
      <c r="AX527">
        <f t="shared" si="252"/>
        <v>0</v>
      </c>
    </row>
    <row r="528" spans="1:50" ht="110.25" hidden="1" x14ac:dyDescent="0.25">
      <c r="A528" s="115">
        <v>527</v>
      </c>
      <c r="B528" s="48" t="s">
        <v>1113</v>
      </c>
      <c r="C528" s="48" t="s">
        <v>1120</v>
      </c>
      <c r="D528" s="48" t="s">
        <v>1121</v>
      </c>
      <c r="E528" s="47">
        <v>610000</v>
      </c>
      <c r="F528" s="37">
        <v>3</v>
      </c>
      <c r="G528" s="85">
        <v>0</v>
      </c>
      <c r="H528" s="85">
        <v>5</v>
      </c>
      <c r="I528" s="85">
        <v>1</v>
      </c>
      <c r="J528" s="85">
        <v>0</v>
      </c>
      <c r="K528" s="85">
        <v>1</v>
      </c>
      <c r="L528" s="85">
        <v>0</v>
      </c>
      <c r="M528" s="85">
        <v>1</v>
      </c>
      <c r="N528" s="85">
        <v>7</v>
      </c>
      <c r="O528" s="37">
        <v>1</v>
      </c>
      <c r="P528" s="37">
        <v>0</v>
      </c>
      <c r="Q528" s="85">
        <v>0</v>
      </c>
      <c r="R528" s="85">
        <v>2</v>
      </c>
      <c r="S528" s="85">
        <v>3</v>
      </c>
      <c r="T528" s="85">
        <v>0</v>
      </c>
      <c r="U528" s="85">
        <v>0</v>
      </c>
      <c r="V528" s="47"/>
      <c r="W528" s="86">
        <f t="shared" si="225"/>
        <v>24</v>
      </c>
      <c r="X528">
        <f t="shared" si="228"/>
        <v>0</v>
      </c>
      <c r="Y528">
        <f t="shared" si="229"/>
        <v>0</v>
      </c>
      <c r="Z528">
        <f t="shared" si="230"/>
        <v>0</v>
      </c>
      <c r="AA528">
        <f t="shared" si="231"/>
        <v>0</v>
      </c>
      <c r="AB528">
        <f t="shared" si="232"/>
        <v>0</v>
      </c>
      <c r="AC528">
        <f t="shared" si="233"/>
        <v>0</v>
      </c>
      <c r="AD528">
        <f t="shared" si="234"/>
        <v>0</v>
      </c>
      <c r="AE528">
        <f t="shared" si="235"/>
        <v>0</v>
      </c>
      <c r="AF528">
        <f t="shared" si="236"/>
        <v>0</v>
      </c>
      <c r="AG528">
        <f t="shared" si="237"/>
        <v>0</v>
      </c>
      <c r="AH528">
        <f t="shared" si="238"/>
        <v>0</v>
      </c>
      <c r="AI528">
        <f t="shared" si="239"/>
        <v>0</v>
      </c>
      <c r="AJ528">
        <f t="shared" si="240"/>
        <v>0</v>
      </c>
      <c r="AK528">
        <f t="shared" si="241"/>
        <v>0</v>
      </c>
      <c r="AL528">
        <f t="shared" si="242"/>
        <v>0</v>
      </c>
      <c r="AM528">
        <f t="shared" si="243"/>
        <v>0</v>
      </c>
      <c r="AN528">
        <f t="shared" si="244"/>
        <v>0</v>
      </c>
      <c r="AO528">
        <f t="shared" si="245"/>
        <v>0</v>
      </c>
      <c r="AP528">
        <f t="shared" si="226"/>
        <v>0</v>
      </c>
      <c r="AQ528">
        <f t="shared" si="246"/>
        <v>0</v>
      </c>
      <c r="AR528">
        <f t="shared" si="247"/>
        <v>0</v>
      </c>
      <c r="AS528">
        <f t="shared" si="248"/>
        <v>1</v>
      </c>
      <c r="AT528">
        <f t="shared" si="249"/>
        <v>0</v>
      </c>
      <c r="AU528">
        <f t="shared" si="227"/>
        <v>0</v>
      </c>
      <c r="AV528">
        <f t="shared" si="250"/>
        <v>0</v>
      </c>
      <c r="AW528">
        <f t="shared" si="251"/>
        <v>0</v>
      </c>
      <c r="AX528">
        <f t="shared" si="252"/>
        <v>0</v>
      </c>
    </row>
    <row r="529" spans="1:50" ht="94.5" hidden="1" x14ac:dyDescent="0.25">
      <c r="A529" s="115">
        <v>528</v>
      </c>
      <c r="B529" s="48" t="s">
        <v>1133</v>
      </c>
      <c r="C529" s="48" t="s">
        <v>111</v>
      </c>
      <c r="D529" s="48" t="s">
        <v>1134</v>
      </c>
      <c r="E529" s="47">
        <v>600196.14</v>
      </c>
      <c r="F529" s="37">
        <v>2</v>
      </c>
      <c r="G529" s="85">
        <v>0</v>
      </c>
      <c r="H529" s="85">
        <v>5</v>
      </c>
      <c r="I529" s="85">
        <v>1</v>
      </c>
      <c r="J529" s="85">
        <v>0</v>
      </c>
      <c r="K529" s="85">
        <v>1</v>
      </c>
      <c r="L529" s="85">
        <v>0</v>
      </c>
      <c r="M529" s="85">
        <v>1</v>
      </c>
      <c r="N529" s="85">
        <v>4</v>
      </c>
      <c r="O529" s="37">
        <v>0</v>
      </c>
      <c r="P529" s="37">
        <v>5</v>
      </c>
      <c r="Q529" s="85">
        <v>0</v>
      </c>
      <c r="R529" s="85">
        <v>2</v>
      </c>
      <c r="S529" s="85">
        <v>3</v>
      </c>
      <c r="T529" s="85">
        <v>0</v>
      </c>
      <c r="U529" s="85">
        <v>0</v>
      </c>
      <c r="V529" s="47"/>
      <c r="W529" s="86">
        <f t="shared" si="225"/>
        <v>24</v>
      </c>
      <c r="X529">
        <f t="shared" si="228"/>
        <v>0</v>
      </c>
      <c r="Y529">
        <f t="shared" si="229"/>
        <v>0</v>
      </c>
      <c r="Z529">
        <f t="shared" si="230"/>
        <v>0</v>
      </c>
      <c r="AA529">
        <f t="shared" si="231"/>
        <v>0</v>
      </c>
      <c r="AB529">
        <f t="shared" si="232"/>
        <v>1</v>
      </c>
      <c r="AC529">
        <f t="shared" si="233"/>
        <v>0</v>
      </c>
      <c r="AD529">
        <f t="shared" si="234"/>
        <v>0</v>
      </c>
      <c r="AE529">
        <f t="shared" si="235"/>
        <v>0</v>
      </c>
      <c r="AF529">
        <f t="shared" si="236"/>
        <v>0</v>
      </c>
      <c r="AG529">
        <f t="shared" si="237"/>
        <v>0</v>
      </c>
      <c r="AH529">
        <f t="shared" si="238"/>
        <v>0</v>
      </c>
      <c r="AI529">
        <f t="shared" si="239"/>
        <v>0</v>
      </c>
      <c r="AJ529">
        <f t="shared" si="240"/>
        <v>0</v>
      </c>
      <c r="AK529">
        <f t="shared" si="241"/>
        <v>0</v>
      </c>
      <c r="AL529">
        <f t="shared" si="242"/>
        <v>0</v>
      </c>
      <c r="AM529">
        <f t="shared" si="243"/>
        <v>0</v>
      </c>
      <c r="AN529">
        <f t="shared" si="244"/>
        <v>0</v>
      </c>
      <c r="AO529">
        <f t="shared" si="245"/>
        <v>0</v>
      </c>
      <c r="AP529">
        <f t="shared" si="226"/>
        <v>0</v>
      </c>
      <c r="AQ529">
        <f t="shared" si="246"/>
        <v>0</v>
      </c>
      <c r="AR529">
        <f t="shared" si="247"/>
        <v>0</v>
      </c>
      <c r="AS529">
        <f t="shared" si="248"/>
        <v>0</v>
      </c>
      <c r="AT529">
        <f t="shared" si="249"/>
        <v>0</v>
      </c>
      <c r="AU529">
        <f t="shared" si="227"/>
        <v>0</v>
      </c>
      <c r="AV529">
        <f t="shared" si="250"/>
        <v>0</v>
      </c>
      <c r="AW529">
        <f t="shared" si="251"/>
        <v>0</v>
      </c>
      <c r="AX529">
        <f t="shared" si="252"/>
        <v>0</v>
      </c>
    </row>
    <row r="530" spans="1:50" ht="63" hidden="1" x14ac:dyDescent="0.25">
      <c r="A530" s="115">
        <v>529</v>
      </c>
      <c r="B530" s="24" t="s">
        <v>268</v>
      </c>
      <c r="C530" s="24" t="s">
        <v>269</v>
      </c>
      <c r="D530" s="24" t="s">
        <v>270</v>
      </c>
      <c r="E530" s="9">
        <v>631852</v>
      </c>
      <c r="F530" s="24">
        <v>10</v>
      </c>
      <c r="G530" s="24">
        <v>0</v>
      </c>
      <c r="H530" s="24">
        <v>3</v>
      </c>
      <c r="I530" s="24">
        <v>1</v>
      </c>
      <c r="J530" s="24">
        <v>0</v>
      </c>
      <c r="K530" s="24">
        <v>1</v>
      </c>
      <c r="L530" s="24">
        <v>0</v>
      </c>
      <c r="M530" s="24">
        <v>1</v>
      </c>
      <c r="N530" s="24">
        <v>3</v>
      </c>
      <c r="O530" s="24">
        <v>0</v>
      </c>
      <c r="P530" s="24">
        <v>1</v>
      </c>
      <c r="Q530" s="24">
        <v>0</v>
      </c>
      <c r="R530" s="24">
        <v>2</v>
      </c>
      <c r="S530" s="24">
        <v>2</v>
      </c>
      <c r="T530" s="24">
        <v>0</v>
      </c>
      <c r="U530" s="24">
        <v>0</v>
      </c>
      <c r="V530" s="9">
        <v>31593</v>
      </c>
      <c r="W530" s="86">
        <f t="shared" si="225"/>
        <v>24</v>
      </c>
      <c r="X530">
        <f t="shared" si="228"/>
        <v>0</v>
      </c>
      <c r="Y530">
        <f t="shared" si="229"/>
        <v>0</v>
      </c>
      <c r="Z530">
        <f t="shared" si="230"/>
        <v>0</v>
      </c>
      <c r="AA530">
        <f t="shared" si="231"/>
        <v>0</v>
      </c>
      <c r="AB530">
        <f t="shared" si="232"/>
        <v>0</v>
      </c>
      <c r="AC530">
        <f t="shared" si="233"/>
        <v>0</v>
      </c>
      <c r="AD530">
        <f t="shared" si="234"/>
        <v>0</v>
      </c>
      <c r="AE530">
        <f t="shared" si="235"/>
        <v>0</v>
      </c>
      <c r="AF530">
        <f t="shared" si="236"/>
        <v>0</v>
      </c>
      <c r="AG530">
        <f t="shared" si="237"/>
        <v>0</v>
      </c>
      <c r="AH530">
        <f t="shared" si="238"/>
        <v>0</v>
      </c>
      <c r="AI530">
        <f t="shared" si="239"/>
        <v>0</v>
      </c>
      <c r="AJ530">
        <f t="shared" si="240"/>
        <v>0</v>
      </c>
      <c r="AK530">
        <f t="shared" si="241"/>
        <v>0</v>
      </c>
      <c r="AL530">
        <f t="shared" si="242"/>
        <v>1</v>
      </c>
      <c r="AM530">
        <f t="shared" si="243"/>
        <v>0</v>
      </c>
      <c r="AN530">
        <f t="shared" si="244"/>
        <v>0</v>
      </c>
      <c r="AO530">
        <f t="shared" si="245"/>
        <v>0</v>
      </c>
      <c r="AP530">
        <f t="shared" si="226"/>
        <v>0</v>
      </c>
      <c r="AQ530">
        <f t="shared" si="246"/>
        <v>0</v>
      </c>
      <c r="AR530">
        <f t="shared" si="247"/>
        <v>0</v>
      </c>
      <c r="AS530">
        <f t="shared" si="248"/>
        <v>0</v>
      </c>
      <c r="AT530">
        <f t="shared" si="249"/>
        <v>0</v>
      </c>
      <c r="AU530">
        <f t="shared" si="227"/>
        <v>0</v>
      </c>
      <c r="AV530">
        <f t="shared" si="250"/>
        <v>0</v>
      </c>
      <c r="AW530">
        <f t="shared" si="251"/>
        <v>0</v>
      </c>
      <c r="AX530">
        <f t="shared" si="252"/>
        <v>0</v>
      </c>
    </row>
    <row r="531" spans="1:50" ht="110.25" hidden="1" x14ac:dyDescent="0.25">
      <c r="A531" s="115">
        <v>530</v>
      </c>
      <c r="B531" s="24" t="s">
        <v>1208</v>
      </c>
      <c r="C531" s="24" t="s">
        <v>1209</v>
      </c>
      <c r="D531" s="24" t="s">
        <v>1213</v>
      </c>
      <c r="E531" s="37">
        <v>150000</v>
      </c>
      <c r="F531" s="37">
        <v>0</v>
      </c>
      <c r="G531" s="37">
        <v>0</v>
      </c>
      <c r="H531" s="37">
        <v>3</v>
      </c>
      <c r="I531" s="37">
        <v>1</v>
      </c>
      <c r="J531" s="37">
        <v>0</v>
      </c>
      <c r="K531" s="37">
        <v>2</v>
      </c>
      <c r="L531" s="37">
        <v>0</v>
      </c>
      <c r="M531" s="37">
        <v>2</v>
      </c>
      <c r="N531" s="37">
        <v>5</v>
      </c>
      <c r="O531" s="37">
        <v>3</v>
      </c>
      <c r="P531" s="53">
        <v>3</v>
      </c>
      <c r="Q531" s="37">
        <v>0</v>
      </c>
      <c r="R531" s="37">
        <v>2</v>
      </c>
      <c r="S531" s="37">
        <v>3</v>
      </c>
      <c r="T531" s="37">
        <v>0</v>
      </c>
      <c r="U531" s="37">
        <v>0</v>
      </c>
      <c r="V531" s="37">
        <v>99000</v>
      </c>
      <c r="W531" s="86">
        <f t="shared" si="225"/>
        <v>24</v>
      </c>
      <c r="X531">
        <f t="shared" si="228"/>
        <v>0</v>
      </c>
      <c r="Y531">
        <f t="shared" si="229"/>
        <v>1</v>
      </c>
      <c r="Z531">
        <f t="shared" si="230"/>
        <v>0</v>
      </c>
      <c r="AA531">
        <f t="shared" si="231"/>
        <v>0</v>
      </c>
      <c r="AB531">
        <f t="shared" si="232"/>
        <v>0</v>
      </c>
      <c r="AC531">
        <f t="shared" si="233"/>
        <v>0</v>
      </c>
      <c r="AD531">
        <f t="shared" si="234"/>
        <v>0</v>
      </c>
      <c r="AE531">
        <f t="shared" si="235"/>
        <v>0</v>
      </c>
      <c r="AF531">
        <f t="shared" si="236"/>
        <v>0</v>
      </c>
      <c r="AG531">
        <f t="shared" si="237"/>
        <v>0</v>
      </c>
      <c r="AH531">
        <f t="shared" si="238"/>
        <v>0</v>
      </c>
      <c r="AI531">
        <f t="shared" si="239"/>
        <v>0</v>
      </c>
      <c r="AJ531">
        <f t="shared" si="240"/>
        <v>0</v>
      </c>
      <c r="AK531">
        <f t="shared" si="241"/>
        <v>0</v>
      </c>
      <c r="AL531">
        <f t="shared" si="242"/>
        <v>0</v>
      </c>
      <c r="AM531">
        <f t="shared" si="243"/>
        <v>0</v>
      </c>
      <c r="AN531">
        <f t="shared" si="244"/>
        <v>0</v>
      </c>
      <c r="AO531">
        <f t="shared" si="245"/>
        <v>0</v>
      </c>
      <c r="AP531">
        <f t="shared" si="226"/>
        <v>0</v>
      </c>
      <c r="AQ531">
        <f t="shared" si="246"/>
        <v>0</v>
      </c>
      <c r="AR531">
        <f t="shared" si="247"/>
        <v>0</v>
      </c>
      <c r="AS531">
        <f t="shared" si="248"/>
        <v>0</v>
      </c>
      <c r="AT531">
        <f t="shared" si="249"/>
        <v>0</v>
      </c>
      <c r="AU531">
        <f t="shared" si="227"/>
        <v>0</v>
      </c>
      <c r="AV531">
        <f t="shared" si="250"/>
        <v>0</v>
      </c>
      <c r="AW531">
        <f t="shared" si="251"/>
        <v>0</v>
      </c>
      <c r="AX531">
        <f t="shared" si="252"/>
        <v>0</v>
      </c>
    </row>
    <row r="532" spans="1:50" ht="94.5" hidden="1" x14ac:dyDescent="0.25">
      <c r="A532" s="115">
        <v>531</v>
      </c>
      <c r="B532" s="49" t="s">
        <v>1208</v>
      </c>
      <c r="C532" s="49" t="s">
        <v>1223</v>
      </c>
      <c r="D532" s="49" t="s">
        <v>1224</v>
      </c>
      <c r="E532" s="37">
        <v>700000</v>
      </c>
      <c r="F532" s="37">
        <v>0</v>
      </c>
      <c r="G532" s="37">
        <v>0</v>
      </c>
      <c r="H532" s="37">
        <v>3</v>
      </c>
      <c r="I532" s="37">
        <v>2</v>
      </c>
      <c r="J532" s="37">
        <v>0</v>
      </c>
      <c r="K532" s="37">
        <v>2</v>
      </c>
      <c r="L532" s="37">
        <v>0</v>
      </c>
      <c r="M532" s="37">
        <v>1</v>
      </c>
      <c r="N532" s="37">
        <v>3</v>
      </c>
      <c r="O532" s="37">
        <v>5</v>
      </c>
      <c r="P532" s="37">
        <v>3</v>
      </c>
      <c r="Q532" s="37">
        <v>0</v>
      </c>
      <c r="R532" s="37">
        <v>2</v>
      </c>
      <c r="S532" s="37">
        <v>3</v>
      </c>
      <c r="T532" s="37">
        <v>0</v>
      </c>
      <c r="U532" s="37">
        <v>0</v>
      </c>
      <c r="V532" s="37">
        <v>5040000</v>
      </c>
      <c r="W532" s="86">
        <f t="shared" si="225"/>
        <v>24</v>
      </c>
      <c r="X532">
        <f t="shared" si="228"/>
        <v>0</v>
      </c>
      <c r="Y532">
        <f t="shared" si="229"/>
        <v>1</v>
      </c>
      <c r="Z532">
        <f t="shared" si="230"/>
        <v>0</v>
      </c>
      <c r="AA532">
        <f t="shared" si="231"/>
        <v>0</v>
      </c>
      <c r="AB532">
        <f t="shared" si="232"/>
        <v>0</v>
      </c>
      <c r="AC532">
        <f t="shared" si="233"/>
        <v>0</v>
      </c>
      <c r="AD532">
        <f t="shared" si="234"/>
        <v>0</v>
      </c>
      <c r="AE532">
        <f t="shared" si="235"/>
        <v>0</v>
      </c>
      <c r="AF532">
        <f t="shared" si="236"/>
        <v>0</v>
      </c>
      <c r="AG532">
        <f t="shared" si="237"/>
        <v>0</v>
      </c>
      <c r="AH532">
        <f t="shared" si="238"/>
        <v>0</v>
      </c>
      <c r="AI532">
        <f t="shared" si="239"/>
        <v>0</v>
      </c>
      <c r="AJ532">
        <f t="shared" si="240"/>
        <v>0</v>
      </c>
      <c r="AK532">
        <f t="shared" si="241"/>
        <v>0</v>
      </c>
      <c r="AL532">
        <f t="shared" si="242"/>
        <v>0</v>
      </c>
      <c r="AM532">
        <f t="shared" si="243"/>
        <v>0</v>
      </c>
      <c r="AN532">
        <f t="shared" si="244"/>
        <v>0</v>
      </c>
      <c r="AO532">
        <f t="shared" si="245"/>
        <v>0</v>
      </c>
      <c r="AP532">
        <f t="shared" si="226"/>
        <v>0</v>
      </c>
      <c r="AQ532">
        <f t="shared" si="246"/>
        <v>0</v>
      </c>
      <c r="AR532">
        <f t="shared" si="247"/>
        <v>0</v>
      </c>
      <c r="AS532">
        <f t="shared" si="248"/>
        <v>0</v>
      </c>
      <c r="AT532">
        <f t="shared" si="249"/>
        <v>0</v>
      </c>
      <c r="AU532">
        <f t="shared" si="227"/>
        <v>0</v>
      </c>
      <c r="AV532">
        <f t="shared" si="250"/>
        <v>0</v>
      </c>
      <c r="AW532">
        <f t="shared" si="251"/>
        <v>0</v>
      </c>
      <c r="AX532">
        <f t="shared" si="252"/>
        <v>0</v>
      </c>
    </row>
    <row r="533" spans="1:50" ht="63" hidden="1" x14ac:dyDescent="0.25">
      <c r="A533" s="115">
        <v>532</v>
      </c>
      <c r="B533" s="24" t="s">
        <v>314</v>
      </c>
      <c r="C533" s="24" t="s">
        <v>319</v>
      </c>
      <c r="D533" s="24" t="s">
        <v>320</v>
      </c>
      <c r="E533" s="47">
        <v>1111302</v>
      </c>
      <c r="F533" s="37">
        <v>0</v>
      </c>
      <c r="G533" s="37">
        <v>3</v>
      </c>
      <c r="H533" s="37">
        <v>3</v>
      </c>
      <c r="I533" s="37">
        <v>3</v>
      </c>
      <c r="J533" s="37">
        <v>0</v>
      </c>
      <c r="K533" s="37">
        <v>1</v>
      </c>
      <c r="L533" s="37">
        <v>0</v>
      </c>
      <c r="M533" s="37">
        <v>1</v>
      </c>
      <c r="N533" s="37">
        <v>1</v>
      </c>
      <c r="O533" s="37">
        <v>2</v>
      </c>
      <c r="P533" s="37">
        <v>2</v>
      </c>
      <c r="Q533" s="37">
        <v>0</v>
      </c>
      <c r="R533" s="37">
        <v>2</v>
      </c>
      <c r="S533" s="37">
        <v>3</v>
      </c>
      <c r="T533" s="37">
        <v>3</v>
      </c>
      <c r="U533" s="37">
        <v>0</v>
      </c>
      <c r="V533" s="47"/>
      <c r="W533" s="86">
        <f t="shared" si="225"/>
        <v>24</v>
      </c>
      <c r="X533">
        <f t="shared" si="228"/>
        <v>0</v>
      </c>
      <c r="Y533">
        <f t="shared" si="229"/>
        <v>0</v>
      </c>
      <c r="Z533">
        <f t="shared" si="230"/>
        <v>0</v>
      </c>
      <c r="AA533">
        <f t="shared" si="231"/>
        <v>0</v>
      </c>
      <c r="AB533">
        <f t="shared" si="232"/>
        <v>0</v>
      </c>
      <c r="AC533">
        <f t="shared" si="233"/>
        <v>0</v>
      </c>
      <c r="AD533">
        <f t="shared" si="234"/>
        <v>0</v>
      </c>
      <c r="AE533">
        <f t="shared" si="235"/>
        <v>0</v>
      </c>
      <c r="AF533">
        <f t="shared" si="236"/>
        <v>0</v>
      </c>
      <c r="AG533">
        <f t="shared" si="237"/>
        <v>0</v>
      </c>
      <c r="AH533">
        <f t="shared" si="238"/>
        <v>0</v>
      </c>
      <c r="AI533">
        <f t="shared" si="239"/>
        <v>0</v>
      </c>
      <c r="AJ533">
        <f t="shared" si="240"/>
        <v>0</v>
      </c>
      <c r="AK533">
        <f t="shared" si="241"/>
        <v>1</v>
      </c>
      <c r="AL533">
        <f t="shared" si="242"/>
        <v>0</v>
      </c>
      <c r="AM533">
        <f t="shared" si="243"/>
        <v>0</v>
      </c>
      <c r="AN533">
        <f t="shared" si="244"/>
        <v>0</v>
      </c>
      <c r="AO533">
        <f t="shared" si="245"/>
        <v>0</v>
      </c>
      <c r="AP533">
        <f t="shared" si="226"/>
        <v>0</v>
      </c>
      <c r="AQ533">
        <f t="shared" si="246"/>
        <v>0</v>
      </c>
      <c r="AR533">
        <f t="shared" si="247"/>
        <v>0</v>
      </c>
      <c r="AS533">
        <f t="shared" si="248"/>
        <v>0</v>
      </c>
      <c r="AT533">
        <f t="shared" si="249"/>
        <v>0</v>
      </c>
      <c r="AU533">
        <f t="shared" si="227"/>
        <v>0</v>
      </c>
      <c r="AV533">
        <f t="shared" si="250"/>
        <v>0</v>
      </c>
      <c r="AW533">
        <f t="shared" si="251"/>
        <v>0</v>
      </c>
      <c r="AX533">
        <f t="shared" si="252"/>
        <v>0</v>
      </c>
    </row>
    <row r="534" spans="1:50" ht="63" hidden="1" x14ac:dyDescent="0.25">
      <c r="A534" s="115">
        <v>533</v>
      </c>
      <c r="B534" s="24" t="s">
        <v>1159</v>
      </c>
      <c r="C534" s="24" t="s">
        <v>347</v>
      </c>
      <c r="D534" s="24" t="s">
        <v>1172</v>
      </c>
      <c r="E534" s="37">
        <v>510000</v>
      </c>
      <c r="F534" s="37">
        <v>2</v>
      </c>
      <c r="G534" s="37">
        <v>0</v>
      </c>
      <c r="H534" s="37">
        <v>5</v>
      </c>
      <c r="I534" s="37">
        <v>1</v>
      </c>
      <c r="J534" s="37">
        <v>0</v>
      </c>
      <c r="K534" s="37">
        <v>1</v>
      </c>
      <c r="L534" s="37">
        <v>0</v>
      </c>
      <c r="M534" s="37">
        <v>1</v>
      </c>
      <c r="N534" s="37">
        <v>6</v>
      </c>
      <c r="O534" s="37">
        <v>0</v>
      </c>
      <c r="P534" s="37">
        <v>3</v>
      </c>
      <c r="Q534" s="37">
        <v>0</v>
      </c>
      <c r="R534" s="37">
        <v>2</v>
      </c>
      <c r="S534" s="37">
        <v>3</v>
      </c>
      <c r="T534" s="37">
        <v>0</v>
      </c>
      <c r="U534" s="37">
        <v>0</v>
      </c>
      <c r="V534" s="37">
        <v>40000</v>
      </c>
      <c r="W534" s="86">
        <f t="shared" si="225"/>
        <v>24</v>
      </c>
      <c r="X534">
        <f t="shared" si="228"/>
        <v>0</v>
      </c>
      <c r="Y534">
        <f t="shared" si="229"/>
        <v>0</v>
      </c>
      <c r="Z534">
        <f t="shared" si="230"/>
        <v>0</v>
      </c>
      <c r="AA534">
        <f t="shared" si="231"/>
        <v>0</v>
      </c>
      <c r="AB534">
        <f t="shared" si="232"/>
        <v>0</v>
      </c>
      <c r="AC534">
        <f t="shared" si="233"/>
        <v>0</v>
      </c>
      <c r="AD534">
        <f t="shared" si="234"/>
        <v>0</v>
      </c>
      <c r="AE534">
        <f t="shared" si="235"/>
        <v>0</v>
      </c>
      <c r="AF534">
        <f t="shared" si="236"/>
        <v>0</v>
      </c>
      <c r="AG534">
        <f t="shared" si="237"/>
        <v>0</v>
      </c>
      <c r="AH534">
        <f t="shared" si="238"/>
        <v>0</v>
      </c>
      <c r="AI534">
        <f t="shared" si="239"/>
        <v>0</v>
      </c>
      <c r="AJ534">
        <f t="shared" si="240"/>
        <v>0</v>
      </c>
      <c r="AK534">
        <f t="shared" si="241"/>
        <v>0</v>
      </c>
      <c r="AL534">
        <f t="shared" si="242"/>
        <v>0</v>
      </c>
      <c r="AM534">
        <f t="shared" si="243"/>
        <v>0</v>
      </c>
      <c r="AN534">
        <f t="shared" si="244"/>
        <v>0</v>
      </c>
      <c r="AO534">
        <f t="shared" si="245"/>
        <v>0</v>
      </c>
      <c r="AP534">
        <f t="shared" si="226"/>
        <v>0</v>
      </c>
      <c r="AQ534">
        <f t="shared" si="246"/>
        <v>0</v>
      </c>
      <c r="AR534">
        <f t="shared" si="247"/>
        <v>0</v>
      </c>
      <c r="AS534">
        <f t="shared" si="248"/>
        <v>1</v>
      </c>
      <c r="AT534">
        <f t="shared" si="249"/>
        <v>0</v>
      </c>
      <c r="AU534">
        <f t="shared" si="227"/>
        <v>0</v>
      </c>
      <c r="AV534">
        <f t="shared" si="250"/>
        <v>0</v>
      </c>
      <c r="AW534">
        <f t="shared" si="251"/>
        <v>0</v>
      </c>
      <c r="AX534">
        <f t="shared" si="252"/>
        <v>0</v>
      </c>
    </row>
    <row r="535" spans="1:50" ht="63" hidden="1" x14ac:dyDescent="0.25">
      <c r="A535" s="115">
        <v>534</v>
      </c>
      <c r="B535" s="48" t="s">
        <v>233</v>
      </c>
      <c r="C535" s="48" t="s">
        <v>238</v>
      </c>
      <c r="D535" s="48" t="s">
        <v>239</v>
      </c>
      <c r="E535" s="47">
        <v>219932</v>
      </c>
      <c r="F535" s="37">
        <v>1</v>
      </c>
      <c r="G535" s="85">
        <v>0</v>
      </c>
      <c r="H535" s="85">
        <v>3</v>
      </c>
      <c r="I535" s="85">
        <v>3</v>
      </c>
      <c r="J535" s="85">
        <v>0</v>
      </c>
      <c r="K535" s="85">
        <v>2</v>
      </c>
      <c r="L535" s="85">
        <v>0</v>
      </c>
      <c r="M535" s="85">
        <v>7</v>
      </c>
      <c r="N535" s="85">
        <v>1</v>
      </c>
      <c r="O535" s="37"/>
      <c r="P535" s="37"/>
      <c r="Q535" s="85">
        <v>2</v>
      </c>
      <c r="R535" s="85">
        <v>2</v>
      </c>
      <c r="S535" s="85">
        <v>3</v>
      </c>
      <c r="T535" s="85">
        <v>0</v>
      </c>
      <c r="U535" s="85">
        <v>0</v>
      </c>
      <c r="V535" s="47">
        <v>157540</v>
      </c>
      <c r="W535" s="86">
        <f t="shared" si="225"/>
        <v>24</v>
      </c>
      <c r="X535">
        <f t="shared" si="228"/>
        <v>0</v>
      </c>
      <c r="Y535">
        <f t="shared" si="229"/>
        <v>0</v>
      </c>
      <c r="Z535">
        <f t="shared" si="230"/>
        <v>0</v>
      </c>
      <c r="AA535">
        <f t="shared" si="231"/>
        <v>0</v>
      </c>
      <c r="AB535">
        <f t="shared" si="232"/>
        <v>0</v>
      </c>
      <c r="AC535">
        <f t="shared" si="233"/>
        <v>0</v>
      </c>
      <c r="AD535">
        <f t="shared" si="234"/>
        <v>0</v>
      </c>
      <c r="AE535">
        <f t="shared" si="235"/>
        <v>0</v>
      </c>
      <c r="AF535">
        <f t="shared" si="236"/>
        <v>0</v>
      </c>
      <c r="AG535">
        <f t="shared" si="237"/>
        <v>0</v>
      </c>
      <c r="AH535">
        <f t="shared" si="238"/>
        <v>0</v>
      </c>
      <c r="AI535">
        <f t="shared" si="239"/>
        <v>0</v>
      </c>
      <c r="AJ535">
        <f t="shared" si="240"/>
        <v>0</v>
      </c>
      <c r="AK535">
        <f t="shared" si="241"/>
        <v>0</v>
      </c>
      <c r="AL535">
        <f t="shared" si="242"/>
        <v>0</v>
      </c>
      <c r="AM535">
        <f t="shared" si="243"/>
        <v>0</v>
      </c>
      <c r="AN535">
        <f t="shared" si="244"/>
        <v>0</v>
      </c>
      <c r="AO535">
        <f t="shared" si="245"/>
        <v>0</v>
      </c>
      <c r="AP535">
        <f t="shared" si="226"/>
        <v>0</v>
      </c>
      <c r="AQ535">
        <f t="shared" si="246"/>
        <v>0</v>
      </c>
      <c r="AR535">
        <f t="shared" si="247"/>
        <v>0</v>
      </c>
      <c r="AS535">
        <f t="shared" si="248"/>
        <v>0</v>
      </c>
      <c r="AT535">
        <f t="shared" si="249"/>
        <v>0</v>
      </c>
      <c r="AU535">
        <f t="shared" si="227"/>
        <v>0</v>
      </c>
      <c r="AV535">
        <f t="shared" si="250"/>
        <v>0</v>
      </c>
      <c r="AW535">
        <f t="shared" si="251"/>
        <v>1</v>
      </c>
      <c r="AX535">
        <f t="shared" si="252"/>
        <v>0</v>
      </c>
    </row>
    <row r="536" spans="1:50" ht="63" hidden="1" x14ac:dyDescent="0.25">
      <c r="A536" s="115">
        <v>535</v>
      </c>
      <c r="B536" s="7" t="s">
        <v>1226</v>
      </c>
      <c r="C536" s="7" t="s">
        <v>1377</v>
      </c>
      <c r="D536" s="7" t="s">
        <v>1378</v>
      </c>
      <c r="E536" s="47">
        <v>250000</v>
      </c>
      <c r="F536" s="37">
        <v>0</v>
      </c>
      <c r="G536" s="85">
        <v>0</v>
      </c>
      <c r="H536" s="85">
        <v>3</v>
      </c>
      <c r="I536" s="85">
        <v>2</v>
      </c>
      <c r="J536" s="85">
        <v>0</v>
      </c>
      <c r="K536" s="85">
        <v>2</v>
      </c>
      <c r="L536" s="85">
        <v>0</v>
      </c>
      <c r="M536" s="85">
        <v>6</v>
      </c>
      <c r="N536" s="85">
        <v>5</v>
      </c>
      <c r="O536" s="37">
        <v>0</v>
      </c>
      <c r="P536" s="37">
        <v>0</v>
      </c>
      <c r="Q536" s="85">
        <v>0</v>
      </c>
      <c r="R536" s="85">
        <v>2</v>
      </c>
      <c r="S536" s="85">
        <v>3</v>
      </c>
      <c r="T536" s="85">
        <v>0</v>
      </c>
      <c r="U536" s="85">
        <v>0</v>
      </c>
      <c r="V536" s="88">
        <v>200000</v>
      </c>
      <c r="W536" s="86">
        <f t="shared" si="225"/>
        <v>23</v>
      </c>
      <c r="X536">
        <f t="shared" si="228"/>
        <v>0</v>
      </c>
      <c r="Y536">
        <f t="shared" si="229"/>
        <v>1</v>
      </c>
      <c r="Z536">
        <f t="shared" si="230"/>
        <v>0</v>
      </c>
      <c r="AA536">
        <f t="shared" si="231"/>
        <v>0</v>
      </c>
      <c r="AB536">
        <f t="shared" si="232"/>
        <v>0</v>
      </c>
      <c r="AC536">
        <f t="shared" si="233"/>
        <v>0</v>
      </c>
      <c r="AD536">
        <f t="shared" si="234"/>
        <v>0</v>
      </c>
      <c r="AE536">
        <f t="shared" si="235"/>
        <v>0</v>
      </c>
      <c r="AF536">
        <f t="shared" si="236"/>
        <v>0</v>
      </c>
      <c r="AG536">
        <f t="shared" si="237"/>
        <v>0</v>
      </c>
      <c r="AH536">
        <f t="shared" si="238"/>
        <v>0</v>
      </c>
      <c r="AI536">
        <f t="shared" si="239"/>
        <v>0</v>
      </c>
      <c r="AJ536">
        <f t="shared" si="240"/>
        <v>0</v>
      </c>
      <c r="AK536">
        <f t="shared" si="241"/>
        <v>0</v>
      </c>
      <c r="AL536">
        <f t="shared" si="242"/>
        <v>0</v>
      </c>
      <c r="AM536">
        <f t="shared" si="243"/>
        <v>0</v>
      </c>
      <c r="AN536">
        <f t="shared" si="244"/>
        <v>0</v>
      </c>
      <c r="AO536">
        <f t="shared" si="245"/>
        <v>0</v>
      </c>
      <c r="AP536">
        <f t="shared" si="226"/>
        <v>0</v>
      </c>
      <c r="AQ536">
        <f t="shared" si="246"/>
        <v>0</v>
      </c>
      <c r="AR536">
        <f t="shared" si="247"/>
        <v>0</v>
      </c>
      <c r="AS536">
        <f t="shared" si="248"/>
        <v>0</v>
      </c>
      <c r="AT536">
        <f t="shared" si="249"/>
        <v>0</v>
      </c>
      <c r="AU536">
        <f t="shared" si="227"/>
        <v>0</v>
      </c>
      <c r="AV536">
        <f t="shared" si="250"/>
        <v>0</v>
      </c>
      <c r="AW536">
        <f t="shared" si="251"/>
        <v>0</v>
      </c>
      <c r="AX536">
        <f t="shared" si="252"/>
        <v>0</v>
      </c>
    </row>
    <row r="537" spans="1:50" ht="110.25" hidden="1" x14ac:dyDescent="0.25">
      <c r="A537" s="115">
        <v>536</v>
      </c>
      <c r="B537" s="49" t="s">
        <v>864</v>
      </c>
      <c r="C537" s="49" t="s">
        <v>1239</v>
      </c>
      <c r="D537" s="49" t="s">
        <v>1240</v>
      </c>
      <c r="E537" s="37">
        <v>500000</v>
      </c>
      <c r="F537" s="37">
        <v>5</v>
      </c>
      <c r="G537" s="37">
        <v>0</v>
      </c>
      <c r="H537" s="37">
        <v>3</v>
      </c>
      <c r="I537" s="37">
        <v>1</v>
      </c>
      <c r="J537" s="37">
        <v>0</v>
      </c>
      <c r="K537" s="37">
        <v>2</v>
      </c>
      <c r="L537" s="37">
        <v>0</v>
      </c>
      <c r="M537" s="37">
        <v>1</v>
      </c>
      <c r="N537" s="37">
        <v>6</v>
      </c>
      <c r="O537" s="37">
        <v>0</v>
      </c>
      <c r="P537" s="37">
        <v>0</v>
      </c>
      <c r="Q537" s="37">
        <v>0</v>
      </c>
      <c r="R537" s="37">
        <v>2</v>
      </c>
      <c r="S537" s="37">
        <v>3</v>
      </c>
      <c r="T537" s="37">
        <v>0</v>
      </c>
      <c r="U537" s="37">
        <v>0</v>
      </c>
      <c r="V537" s="37">
        <v>350000</v>
      </c>
      <c r="W537" s="86">
        <f t="shared" si="225"/>
        <v>23</v>
      </c>
      <c r="X537">
        <f t="shared" si="228"/>
        <v>0</v>
      </c>
      <c r="Y537">
        <f t="shared" si="229"/>
        <v>0</v>
      </c>
      <c r="Z537">
        <f t="shared" si="230"/>
        <v>0</v>
      </c>
      <c r="AA537">
        <f t="shared" si="231"/>
        <v>0</v>
      </c>
      <c r="AB537">
        <f t="shared" si="232"/>
        <v>0</v>
      </c>
      <c r="AC537">
        <f t="shared" si="233"/>
        <v>0</v>
      </c>
      <c r="AD537">
        <f t="shared" si="234"/>
        <v>0</v>
      </c>
      <c r="AE537">
        <f t="shared" si="235"/>
        <v>0</v>
      </c>
      <c r="AF537">
        <f t="shared" si="236"/>
        <v>0</v>
      </c>
      <c r="AG537">
        <f t="shared" si="237"/>
        <v>0</v>
      </c>
      <c r="AH537">
        <f t="shared" si="238"/>
        <v>0</v>
      </c>
      <c r="AI537">
        <f t="shared" si="239"/>
        <v>0</v>
      </c>
      <c r="AJ537">
        <f t="shared" si="240"/>
        <v>0</v>
      </c>
      <c r="AK537">
        <f t="shared" si="241"/>
        <v>0</v>
      </c>
      <c r="AL537">
        <f t="shared" si="242"/>
        <v>1</v>
      </c>
      <c r="AM537">
        <f t="shared" si="243"/>
        <v>0</v>
      </c>
      <c r="AN537">
        <f t="shared" si="244"/>
        <v>0</v>
      </c>
      <c r="AO537">
        <f t="shared" si="245"/>
        <v>0</v>
      </c>
      <c r="AP537">
        <f t="shared" si="226"/>
        <v>0</v>
      </c>
      <c r="AQ537">
        <f t="shared" si="246"/>
        <v>0</v>
      </c>
      <c r="AR537">
        <f t="shared" si="247"/>
        <v>0</v>
      </c>
      <c r="AS537">
        <f t="shared" si="248"/>
        <v>0</v>
      </c>
      <c r="AT537">
        <f t="shared" si="249"/>
        <v>0</v>
      </c>
      <c r="AU537">
        <f t="shared" si="227"/>
        <v>0</v>
      </c>
      <c r="AV537">
        <f t="shared" si="250"/>
        <v>0</v>
      </c>
      <c r="AW537">
        <f t="shared" si="251"/>
        <v>0</v>
      </c>
      <c r="AX537">
        <f t="shared" si="252"/>
        <v>0</v>
      </c>
    </row>
    <row r="538" spans="1:50" ht="78.75" hidden="1" x14ac:dyDescent="0.25">
      <c r="A538" s="115">
        <v>537</v>
      </c>
      <c r="B538" s="24" t="s">
        <v>1149</v>
      </c>
      <c r="C538" s="24" t="s">
        <v>1150</v>
      </c>
      <c r="D538" s="24" t="s">
        <v>1151</v>
      </c>
      <c r="E538" s="24">
        <v>1100000</v>
      </c>
      <c r="F538" s="24">
        <v>0</v>
      </c>
      <c r="G538" s="24">
        <v>0</v>
      </c>
      <c r="H538" s="24">
        <v>3</v>
      </c>
      <c r="I538" s="24">
        <v>4</v>
      </c>
      <c r="J538" s="24">
        <v>3</v>
      </c>
      <c r="K538" s="24">
        <v>1</v>
      </c>
      <c r="L538" s="24">
        <v>0</v>
      </c>
      <c r="M538" s="24">
        <v>6</v>
      </c>
      <c r="N538" s="24">
        <v>1</v>
      </c>
      <c r="O538" s="24">
        <v>0</v>
      </c>
      <c r="P538" s="24">
        <v>0</v>
      </c>
      <c r="Q538" s="24">
        <v>0</v>
      </c>
      <c r="R538" s="24">
        <v>2</v>
      </c>
      <c r="S538" s="24">
        <v>3</v>
      </c>
      <c r="T538" s="24">
        <v>0</v>
      </c>
      <c r="U538" s="24">
        <v>0</v>
      </c>
      <c r="V538" s="24">
        <v>880000</v>
      </c>
      <c r="W538" s="86">
        <f t="shared" si="225"/>
        <v>23</v>
      </c>
      <c r="X538">
        <f t="shared" si="228"/>
        <v>0</v>
      </c>
      <c r="Y538">
        <f t="shared" si="229"/>
        <v>0</v>
      </c>
      <c r="Z538">
        <f t="shared" si="230"/>
        <v>0</v>
      </c>
      <c r="AA538">
        <f t="shared" si="231"/>
        <v>0</v>
      </c>
      <c r="AB538">
        <f t="shared" si="232"/>
        <v>0</v>
      </c>
      <c r="AC538">
        <f t="shared" si="233"/>
        <v>0</v>
      </c>
      <c r="AD538">
        <f t="shared" si="234"/>
        <v>0</v>
      </c>
      <c r="AE538">
        <f t="shared" si="235"/>
        <v>0</v>
      </c>
      <c r="AF538">
        <f t="shared" si="236"/>
        <v>0</v>
      </c>
      <c r="AG538">
        <f t="shared" si="237"/>
        <v>0</v>
      </c>
      <c r="AH538">
        <f t="shared" si="238"/>
        <v>0</v>
      </c>
      <c r="AI538">
        <f t="shared" si="239"/>
        <v>0</v>
      </c>
      <c r="AJ538">
        <f t="shared" si="240"/>
        <v>1</v>
      </c>
      <c r="AK538">
        <f t="shared" si="241"/>
        <v>0</v>
      </c>
      <c r="AL538">
        <f t="shared" si="242"/>
        <v>0</v>
      </c>
      <c r="AM538">
        <f t="shared" si="243"/>
        <v>0</v>
      </c>
      <c r="AN538">
        <f t="shared" si="244"/>
        <v>0</v>
      </c>
      <c r="AO538">
        <f t="shared" si="245"/>
        <v>0</v>
      </c>
      <c r="AP538">
        <f t="shared" si="226"/>
        <v>0</v>
      </c>
      <c r="AQ538">
        <f t="shared" si="246"/>
        <v>0</v>
      </c>
      <c r="AR538">
        <f t="shared" si="247"/>
        <v>0</v>
      </c>
      <c r="AS538">
        <f t="shared" si="248"/>
        <v>0</v>
      </c>
      <c r="AT538">
        <f t="shared" si="249"/>
        <v>0</v>
      </c>
      <c r="AU538">
        <f t="shared" si="227"/>
        <v>0</v>
      </c>
      <c r="AV538">
        <f t="shared" si="250"/>
        <v>0</v>
      </c>
      <c r="AW538">
        <f t="shared" si="251"/>
        <v>0</v>
      </c>
      <c r="AX538">
        <f t="shared" si="252"/>
        <v>0</v>
      </c>
    </row>
    <row r="539" spans="1:50" ht="78.75" hidden="1" x14ac:dyDescent="0.25">
      <c r="A539" s="115">
        <v>538</v>
      </c>
      <c r="B539" s="7" t="s">
        <v>153</v>
      </c>
      <c r="C539" s="7" t="s">
        <v>23</v>
      </c>
      <c r="D539" s="7" t="s">
        <v>156</v>
      </c>
      <c r="E539" s="47">
        <v>453036</v>
      </c>
      <c r="F539" s="37">
        <v>0</v>
      </c>
      <c r="G539" s="85">
        <v>0</v>
      </c>
      <c r="H539" s="85">
        <v>5</v>
      </c>
      <c r="I539" s="85">
        <v>1</v>
      </c>
      <c r="J539" s="85">
        <v>0</v>
      </c>
      <c r="K539" s="85">
        <v>2</v>
      </c>
      <c r="L539" s="85">
        <v>0</v>
      </c>
      <c r="M539" s="85">
        <v>1</v>
      </c>
      <c r="N539" s="85">
        <v>4</v>
      </c>
      <c r="O539" s="37">
        <v>0</v>
      </c>
      <c r="P539" s="37">
        <v>0</v>
      </c>
      <c r="Q539" s="85">
        <v>2</v>
      </c>
      <c r="R539" s="85">
        <v>2</v>
      </c>
      <c r="S539" s="85">
        <v>3</v>
      </c>
      <c r="T539" s="85">
        <v>3</v>
      </c>
      <c r="U539" s="85">
        <v>0</v>
      </c>
      <c r="V539" s="47"/>
      <c r="W539" s="86">
        <f t="shared" si="225"/>
        <v>23</v>
      </c>
      <c r="X539">
        <f t="shared" si="228"/>
        <v>0</v>
      </c>
      <c r="Y539">
        <f t="shared" si="229"/>
        <v>0</v>
      </c>
      <c r="Z539">
        <f t="shared" si="230"/>
        <v>0</v>
      </c>
      <c r="AA539">
        <f t="shared" si="231"/>
        <v>0</v>
      </c>
      <c r="AB539">
        <f t="shared" si="232"/>
        <v>1</v>
      </c>
      <c r="AC539">
        <f t="shared" si="233"/>
        <v>0</v>
      </c>
      <c r="AD539">
        <f t="shared" si="234"/>
        <v>0</v>
      </c>
      <c r="AE539">
        <f t="shared" si="235"/>
        <v>0</v>
      </c>
      <c r="AF539">
        <f t="shared" si="236"/>
        <v>0</v>
      </c>
      <c r="AG539">
        <f t="shared" si="237"/>
        <v>0</v>
      </c>
      <c r="AH539">
        <f t="shared" si="238"/>
        <v>0</v>
      </c>
      <c r="AI539">
        <f t="shared" si="239"/>
        <v>0</v>
      </c>
      <c r="AJ539">
        <f t="shared" si="240"/>
        <v>0</v>
      </c>
      <c r="AK539">
        <f t="shared" si="241"/>
        <v>0</v>
      </c>
      <c r="AL539">
        <f t="shared" si="242"/>
        <v>0</v>
      </c>
      <c r="AM539">
        <f t="shared" si="243"/>
        <v>0</v>
      </c>
      <c r="AN539">
        <f t="shared" si="244"/>
        <v>0</v>
      </c>
      <c r="AO539">
        <f t="shared" si="245"/>
        <v>0</v>
      </c>
      <c r="AP539">
        <f t="shared" si="226"/>
        <v>0</v>
      </c>
      <c r="AQ539">
        <f t="shared" si="246"/>
        <v>0</v>
      </c>
      <c r="AR539">
        <f t="shared" si="247"/>
        <v>0</v>
      </c>
      <c r="AS539">
        <f t="shared" si="248"/>
        <v>0</v>
      </c>
      <c r="AT539">
        <f t="shared" si="249"/>
        <v>0</v>
      </c>
      <c r="AU539">
        <f t="shared" si="227"/>
        <v>0</v>
      </c>
      <c r="AV539">
        <f t="shared" si="250"/>
        <v>0</v>
      </c>
      <c r="AW539">
        <f t="shared" si="251"/>
        <v>0</v>
      </c>
      <c r="AX539">
        <f t="shared" si="252"/>
        <v>0</v>
      </c>
    </row>
    <row r="540" spans="1:50" ht="110.25" hidden="1" x14ac:dyDescent="0.25">
      <c r="A540" s="115">
        <v>539</v>
      </c>
      <c r="B540" s="24" t="s">
        <v>1208</v>
      </c>
      <c r="C540" s="24" t="s">
        <v>1209</v>
      </c>
      <c r="D540" s="24" t="s">
        <v>1212</v>
      </c>
      <c r="E540" s="37">
        <v>300000</v>
      </c>
      <c r="F540" s="37">
        <v>0</v>
      </c>
      <c r="G540" s="37">
        <v>0</v>
      </c>
      <c r="H540" s="37">
        <v>3</v>
      </c>
      <c r="I540" s="37">
        <v>2</v>
      </c>
      <c r="J540" s="37">
        <v>0</v>
      </c>
      <c r="K540" s="37">
        <v>4</v>
      </c>
      <c r="L540" s="37">
        <v>0</v>
      </c>
      <c r="M540" s="37">
        <v>3</v>
      </c>
      <c r="N540" s="37">
        <v>3</v>
      </c>
      <c r="O540" s="37">
        <v>0</v>
      </c>
      <c r="P540" s="37">
        <v>3</v>
      </c>
      <c r="Q540" s="37">
        <v>0</v>
      </c>
      <c r="R540" s="37">
        <v>2</v>
      </c>
      <c r="S540" s="37">
        <v>3</v>
      </c>
      <c r="T540" s="37">
        <v>0</v>
      </c>
      <c r="U540" s="37">
        <v>0</v>
      </c>
      <c r="V540" s="37">
        <v>201000</v>
      </c>
      <c r="W540" s="86">
        <f t="shared" si="225"/>
        <v>23</v>
      </c>
      <c r="X540">
        <f t="shared" si="228"/>
        <v>0</v>
      </c>
      <c r="Y540">
        <f t="shared" si="229"/>
        <v>1</v>
      </c>
      <c r="Z540">
        <f t="shared" si="230"/>
        <v>0</v>
      </c>
      <c r="AA540">
        <f t="shared" si="231"/>
        <v>0</v>
      </c>
      <c r="AB540">
        <f t="shared" si="232"/>
        <v>0</v>
      </c>
      <c r="AC540">
        <f t="shared" si="233"/>
        <v>0</v>
      </c>
      <c r="AD540">
        <f t="shared" si="234"/>
        <v>0</v>
      </c>
      <c r="AE540">
        <f t="shared" si="235"/>
        <v>0</v>
      </c>
      <c r="AF540">
        <f t="shared" si="236"/>
        <v>0</v>
      </c>
      <c r="AG540">
        <f t="shared" si="237"/>
        <v>0</v>
      </c>
      <c r="AH540">
        <f t="shared" si="238"/>
        <v>0</v>
      </c>
      <c r="AI540">
        <f t="shared" si="239"/>
        <v>0</v>
      </c>
      <c r="AJ540">
        <f t="shared" si="240"/>
        <v>0</v>
      </c>
      <c r="AK540">
        <f t="shared" si="241"/>
        <v>0</v>
      </c>
      <c r="AL540">
        <f t="shared" si="242"/>
        <v>0</v>
      </c>
      <c r="AM540">
        <f t="shared" si="243"/>
        <v>0</v>
      </c>
      <c r="AN540">
        <f t="shared" si="244"/>
        <v>0</v>
      </c>
      <c r="AO540">
        <f t="shared" si="245"/>
        <v>0</v>
      </c>
      <c r="AP540">
        <f t="shared" si="226"/>
        <v>0</v>
      </c>
      <c r="AQ540">
        <f t="shared" si="246"/>
        <v>0</v>
      </c>
      <c r="AR540">
        <f t="shared" si="247"/>
        <v>0</v>
      </c>
      <c r="AS540">
        <f t="shared" si="248"/>
        <v>0</v>
      </c>
      <c r="AT540">
        <f t="shared" si="249"/>
        <v>0</v>
      </c>
      <c r="AU540">
        <f t="shared" si="227"/>
        <v>0</v>
      </c>
      <c r="AV540">
        <f t="shared" si="250"/>
        <v>0</v>
      </c>
      <c r="AW540">
        <f t="shared" si="251"/>
        <v>0</v>
      </c>
      <c r="AX540">
        <f t="shared" si="252"/>
        <v>0</v>
      </c>
    </row>
    <row r="541" spans="1:50" ht="78.75" hidden="1" x14ac:dyDescent="0.25">
      <c r="A541" s="115">
        <v>540</v>
      </c>
      <c r="B541" s="49" t="s">
        <v>1061</v>
      </c>
      <c r="C541" s="24" t="s">
        <v>23</v>
      </c>
      <c r="D541" s="49" t="s">
        <v>1065</v>
      </c>
      <c r="E541" s="47">
        <v>1650545.85</v>
      </c>
      <c r="F541" s="37">
        <v>0</v>
      </c>
      <c r="G541" s="37">
        <v>0</v>
      </c>
      <c r="H541" s="37">
        <v>5</v>
      </c>
      <c r="I541" s="37">
        <v>2</v>
      </c>
      <c r="J541" s="37">
        <v>0</v>
      </c>
      <c r="K541" s="37">
        <v>2</v>
      </c>
      <c r="L541" s="37">
        <v>0</v>
      </c>
      <c r="M541" s="37">
        <v>1</v>
      </c>
      <c r="N541" s="37">
        <v>5</v>
      </c>
      <c r="O541" s="37">
        <v>0</v>
      </c>
      <c r="P541" s="37">
        <v>3</v>
      </c>
      <c r="Q541" s="37">
        <v>0</v>
      </c>
      <c r="R541" s="37">
        <v>2</v>
      </c>
      <c r="S541" s="37">
        <v>3</v>
      </c>
      <c r="T541" s="37">
        <v>0</v>
      </c>
      <c r="U541" s="37">
        <v>0</v>
      </c>
      <c r="V541" s="47">
        <v>1104965.71</v>
      </c>
      <c r="W541" s="86">
        <f t="shared" si="225"/>
        <v>23</v>
      </c>
      <c r="X541">
        <f t="shared" si="228"/>
        <v>0</v>
      </c>
      <c r="Y541">
        <f t="shared" si="229"/>
        <v>0</v>
      </c>
      <c r="Z541">
        <f t="shared" si="230"/>
        <v>0</v>
      </c>
      <c r="AA541">
        <f t="shared" si="231"/>
        <v>0</v>
      </c>
      <c r="AB541">
        <f t="shared" si="232"/>
        <v>0</v>
      </c>
      <c r="AC541">
        <f t="shared" si="233"/>
        <v>0</v>
      </c>
      <c r="AD541">
        <f t="shared" si="234"/>
        <v>0</v>
      </c>
      <c r="AE541">
        <f t="shared" si="235"/>
        <v>0</v>
      </c>
      <c r="AF541">
        <f t="shared" si="236"/>
        <v>0</v>
      </c>
      <c r="AG541">
        <f t="shared" si="237"/>
        <v>0</v>
      </c>
      <c r="AH541">
        <f t="shared" si="238"/>
        <v>0</v>
      </c>
      <c r="AI541">
        <f t="shared" si="239"/>
        <v>0</v>
      </c>
      <c r="AJ541">
        <f t="shared" si="240"/>
        <v>0</v>
      </c>
      <c r="AK541">
        <f t="shared" si="241"/>
        <v>0</v>
      </c>
      <c r="AL541">
        <f t="shared" si="242"/>
        <v>0</v>
      </c>
      <c r="AM541">
        <f t="shared" si="243"/>
        <v>0</v>
      </c>
      <c r="AN541">
        <f t="shared" si="244"/>
        <v>0</v>
      </c>
      <c r="AO541">
        <f t="shared" si="245"/>
        <v>0</v>
      </c>
      <c r="AP541">
        <f t="shared" si="226"/>
        <v>0</v>
      </c>
      <c r="AQ541">
        <f t="shared" si="246"/>
        <v>1</v>
      </c>
      <c r="AR541">
        <f t="shared" si="247"/>
        <v>0</v>
      </c>
      <c r="AS541">
        <f t="shared" si="248"/>
        <v>0</v>
      </c>
      <c r="AT541">
        <f t="shared" si="249"/>
        <v>0</v>
      </c>
      <c r="AU541">
        <f t="shared" si="227"/>
        <v>0</v>
      </c>
      <c r="AV541">
        <f t="shared" si="250"/>
        <v>0</v>
      </c>
      <c r="AW541">
        <f t="shared" si="251"/>
        <v>0</v>
      </c>
      <c r="AX541">
        <f t="shared" si="252"/>
        <v>0</v>
      </c>
    </row>
    <row r="542" spans="1:50" ht="94.5" hidden="1" x14ac:dyDescent="0.25">
      <c r="A542" s="115">
        <v>541</v>
      </c>
      <c r="B542" s="48" t="s">
        <v>1608</v>
      </c>
      <c r="C542" s="48" t="s">
        <v>1609</v>
      </c>
      <c r="D542" s="48" t="s">
        <v>1610</v>
      </c>
      <c r="E542" s="47">
        <v>589000</v>
      </c>
      <c r="F542" s="85">
        <v>4</v>
      </c>
      <c r="G542" s="85">
        <v>0</v>
      </c>
      <c r="H542" s="85">
        <v>3</v>
      </c>
      <c r="I542" s="85">
        <v>1</v>
      </c>
      <c r="J542" s="85">
        <v>0</v>
      </c>
      <c r="K542" s="85">
        <v>2</v>
      </c>
      <c r="L542" s="85">
        <v>0</v>
      </c>
      <c r="M542" s="85">
        <v>1</v>
      </c>
      <c r="N542" s="85">
        <v>6</v>
      </c>
      <c r="O542" s="85">
        <v>0</v>
      </c>
      <c r="P542" s="85">
        <v>1</v>
      </c>
      <c r="Q542" s="85">
        <v>0</v>
      </c>
      <c r="R542" s="85">
        <v>2</v>
      </c>
      <c r="S542" s="85">
        <v>3</v>
      </c>
      <c r="T542" s="85">
        <v>0</v>
      </c>
      <c r="U542" s="85">
        <v>0</v>
      </c>
      <c r="V542" s="47">
        <v>394630</v>
      </c>
      <c r="W542" s="86">
        <f t="shared" si="225"/>
        <v>23</v>
      </c>
      <c r="X542">
        <f t="shared" si="228"/>
        <v>0</v>
      </c>
      <c r="Y542">
        <f t="shared" si="229"/>
        <v>0</v>
      </c>
      <c r="Z542">
        <f t="shared" si="230"/>
        <v>0</v>
      </c>
      <c r="AA542">
        <f t="shared" si="231"/>
        <v>0</v>
      </c>
      <c r="AB542">
        <f t="shared" si="232"/>
        <v>0</v>
      </c>
      <c r="AC542">
        <f t="shared" si="233"/>
        <v>0</v>
      </c>
      <c r="AD542">
        <f t="shared" si="234"/>
        <v>0</v>
      </c>
      <c r="AE542">
        <f t="shared" si="235"/>
        <v>0</v>
      </c>
      <c r="AF542">
        <f t="shared" si="236"/>
        <v>0</v>
      </c>
      <c r="AG542">
        <f t="shared" si="237"/>
        <v>0</v>
      </c>
      <c r="AH542">
        <f t="shared" si="238"/>
        <v>0</v>
      </c>
      <c r="AI542">
        <f t="shared" si="239"/>
        <v>0</v>
      </c>
      <c r="AJ542">
        <f t="shared" si="240"/>
        <v>0</v>
      </c>
      <c r="AK542">
        <f t="shared" si="241"/>
        <v>0</v>
      </c>
      <c r="AL542">
        <f t="shared" si="242"/>
        <v>0</v>
      </c>
      <c r="AM542">
        <f t="shared" si="243"/>
        <v>0</v>
      </c>
      <c r="AN542">
        <f t="shared" si="244"/>
        <v>0</v>
      </c>
      <c r="AO542">
        <f t="shared" si="245"/>
        <v>0</v>
      </c>
      <c r="AP542">
        <f t="shared" si="226"/>
        <v>0</v>
      </c>
      <c r="AQ542">
        <f t="shared" si="246"/>
        <v>0</v>
      </c>
      <c r="AR542">
        <f t="shared" si="247"/>
        <v>0</v>
      </c>
      <c r="AS542">
        <f t="shared" si="248"/>
        <v>0</v>
      </c>
      <c r="AT542">
        <f t="shared" si="249"/>
        <v>0</v>
      </c>
      <c r="AU542">
        <f t="shared" si="227"/>
        <v>0</v>
      </c>
      <c r="AV542">
        <f t="shared" si="250"/>
        <v>1</v>
      </c>
      <c r="AW542">
        <f t="shared" si="251"/>
        <v>0</v>
      </c>
      <c r="AX542">
        <f t="shared" si="252"/>
        <v>0</v>
      </c>
    </row>
    <row r="543" spans="1:50" ht="78.75" hidden="1" x14ac:dyDescent="0.25">
      <c r="A543" s="115">
        <v>542</v>
      </c>
      <c r="B543" s="24" t="s">
        <v>1486</v>
      </c>
      <c r="C543" s="24" t="s">
        <v>1489</v>
      </c>
      <c r="D543" s="24" t="s">
        <v>1490</v>
      </c>
      <c r="E543" s="24">
        <v>1450000</v>
      </c>
      <c r="F543" s="37">
        <v>5</v>
      </c>
      <c r="G543" s="24">
        <v>0</v>
      </c>
      <c r="H543" s="24">
        <v>3</v>
      </c>
      <c r="I543" s="24">
        <v>2</v>
      </c>
      <c r="J543" s="24">
        <v>0</v>
      </c>
      <c r="K543" s="89">
        <v>2</v>
      </c>
      <c r="L543" s="24">
        <v>0</v>
      </c>
      <c r="M543" s="24">
        <v>1</v>
      </c>
      <c r="N543" s="24">
        <v>2</v>
      </c>
      <c r="O543" s="24">
        <v>0</v>
      </c>
      <c r="P543" s="24">
        <v>3</v>
      </c>
      <c r="Q543" s="24">
        <v>0</v>
      </c>
      <c r="R543" s="24">
        <v>2</v>
      </c>
      <c r="S543" s="24">
        <v>3</v>
      </c>
      <c r="T543" s="24">
        <v>0</v>
      </c>
      <c r="U543" s="24">
        <v>0</v>
      </c>
      <c r="V543" s="24">
        <v>971500</v>
      </c>
      <c r="W543" s="86">
        <f t="shared" si="225"/>
        <v>23</v>
      </c>
      <c r="X543">
        <f t="shared" si="228"/>
        <v>0</v>
      </c>
      <c r="Y543">
        <f t="shared" si="229"/>
        <v>0</v>
      </c>
      <c r="Z543">
        <f t="shared" si="230"/>
        <v>0</v>
      </c>
      <c r="AA543">
        <f t="shared" si="231"/>
        <v>0</v>
      </c>
      <c r="AB543">
        <f t="shared" si="232"/>
        <v>0</v>
      </c>
      <c r="AC543">
        <f t="shared" si="233"/>
        <v>0</v>
      </c>
      <c r="AD543">
        <f t="shared" si="234"/>
        <v>0</v>
      </c>
      <c r="AE543">
        <f t="shared" si="235"/>
        <v>0</v>
      </c>
      <c r="AF543">
        <f t="shared" si="236"/>
        <v>0</v>
      </c>
      <c r="AG543">
        <f t="shared" si="237"/>
        <v>0</v>
      </c>
      <c r="AH543">
        <f t="shared" si="238"/>
        <v>0</v>
      </c>
      <c r="AI543">
        <f t="shared" si="239"/>
        <v>0</v>
      </c>
      <c r="AJ543">
        <f t="shared" si="240"/>
        <v>0</v>
      </c>
      <c r="AK543">
        <f t="shared" si="241"/>
        <v>0</v>
      </c>
      <c r="AL543">
        <f t="shared" si="242"/>
        <v>1</v>
      </c>
      <c r="AM543">
        <f t="shared" si="243"/>
        <v>0</v>
      </c>
      <c r="AN543">
        <f t="shared" si="244"/>
        <v>0</v>
      </c>
      <c r="AO543">
        <f t="shared" si="245"/>
        <v>0</v>
      </c>
      <c r="AP543">
        <f t="shared" si="226"/>
        <v>0</v>
      </c>
      <c r="AQ543">
        <f t="shared" si="246"/>
        <v>0</v>
      </c>
      <c r="AR543">
        <f t="shared" si="247"/>
        <v>0</v>
      </c>
      <c r="AS543">
        <f t="shared" si="248"/>
        <v>0</v>
      </c>
      <c r="AT543">
        <f t="shared" si="249"/>
        <v>0</v>
      </c>
      <c r="AU543">
        <f t="shared" si="227"/>
        <v>0</v>
      </c>
      <c r="AV543">
        <f t="shared" si="250"/>
        <v>0</v>
      </c>
      <c r="AW543">
        <f t="shared" si="251"/>
        <v>0</v>
      </c>
      <c r="AX543">
        <f t="shared" si="252"/>
        <v>0</v>
      </c>
    </row>
    <row r="544" spans="1:50" ht="157.5" hidden="1" x14ac:dyDescent="0.25">
      <c r="A544" s="115">
        <v>543</v>
      </c>
      <c r="B544" s="24" t="s">
        <v>1486</v>
      </c>
      <c r="C544" s="24" t="s">
        <v>1491</v>
      </c>
      <c r="D544" s="24" t="s">
        <v>1492</v>
      </c>
      <c r="E544" s="24">
        <v>501000</v>
      </c>
      <c r="F544" s="37">
        <v>5</v>
      </c>
      <c r="G544" s="24">
        <v>0</v>
      </c>
      <c r="H544" s="24">
        <v>3</v>
      </c>
      <c r="I544" s="24">
        <v>1</v>
      </c>
      <c r="J544" s="24">
        <v>0</v>
      </c>
      <c r="K544" s="89">
        <v>2</v>
      </c>
      <c r="L544" s="24">
        <v>0</v>
      </c>
      <c r="M544" s="24">
        <v>1</v>
      </c>
      <c r="N544" s="24">
        <v>3</v>
      </c>
      <c r="O544" s="24">
        <v>0</v>
      </c>
      <c r="P544" s="24">
        <v>3</v>
      </c>
      <c r="Q544" s="24">
        <v>0</v>
      </c>
      <c r="R544" s="24">
        <v>2</v>
      </c>
      <c r="S544" s="24">
        <v>3</v>
      </c>
      <c r="T544" s="24">
        <v>0</v>
      </c>
      <c r="U544" s="24">
        <v>0</v>
      </c>
      <c r="V544" s="24">
        <v>335670</v>
      </c>
      <c r="W544" s="86">
        <f t="shared" si="225"/>
        <v>23</v>
      </c>
      <c r="X544">
        <f t="shared" si="228"/>
        <v>0</v>
      </c>
      <c r="Y544">
        <f t="shared" si="229"/>
        <v>0</v>
      </c>
      <c r="Z544">
        <f t="shared" si="230"/>
        <v>0</v>
      </c>
      <c r="AA544">
        <f t="shared" si="231"/>
        <v>0</v>
      </c>
      <c r="AB544">
        <f t="shared" si="232"/>
        <v>0</v>
      </c>
      <c r="AC544">
        <f t="shared" si="233"/>
        <v>0</v>
      </c>
      <c r="AD544">
        <f t="shared" si="234"/>
        <v>0</v>
      </c>
      <c r="AE544">
        <f t="shared" si="235"/>
        <v>0</v>
      </c>
      <c r="AF544">
        <f t="shared" si="236"/>
        <v>0</v>
      </c>
      <c r="AG544">
        <f t="shared" si="237"/>
        <v>0</v>
      </c>
      <c r="AH544">
        <f t="shared" si="238"/>
        <v>0</v>
      </c>
      <c r="AI544">
        <f t="shared" si="239"/>
        <v>0</v>
      </c>
      <c r="AJ544">
        <f t="shared" si="240"/>
        <v>0</v>
      </c>
      <c r="AK544">
        <f t="shared" si="241"/>
        <v>0</v>
      </c>
      <c r="AL544">
        <f t="shared" si="242"/>
        <v>1</v>
      </c>
      <c r="AM544">
        <f t="shared" si="243"/>
        <v>0</v>
      </c>
      <c r="AN544">
        <f t="shared" si="244"/>
        <v>0</v>
      </c>
      <c r="AO544">
        <f t="shared" si="245"/>
        <v>0</v>
      </c>
      <c r="AP544">
        <f t="shared" si="226"/>
        <v>0</v>
      </c>
      <c r="AQ544">
        <f t="shared" si="246"/>
        <v>0</v>
      </c>
      <c r="AR544">
        <f t="shared" si="247"/>
        <v>0</v>
      </c>
      <c r="AS544">
        <f t="shared" si="248"/>
        <v>0</v>
      </c>
      <c r="AT544">
        <f t="shared" si="249"/>
        <v>0</v>
      </c>
      <c r="AU544">
        <f t="shared" si="227"/>
        <v>0</v>
      </c>
      <c r="AV544">
        <f t="shared" si="250"/>
        <v>0</v>
      </c>
      <c r="AW544">
        <f t="shared" si="251"/>
        <v>0</v>
      </c>
      <c r="AX544">
        <f t="shared" si="252"/>
        <v>0</v>
      </c>
    </row>
    <row r="545" spans="1:50" ht="94.5" hidden="1" x14ac:dyDescent="0.25">
      <c r="A545" s="115">
        <v>544</v>
      </c>
      <c r="B545" s="24" t="s">
        <v>1486</v>
      </c>
      <c r="C545" s="24" t="s">
        <v>1495</v>
      </c>
      <c r="D545" s="24" t="s">
        <v>1496</v>
      </c>
      <c r="E545" s="24">
        <v>1000000</v>
      </c>
      <c r="F545" s="37">
        <v>5</v>
      </c>
      <c r="G545" s="24">
        <v>0</v>
      </c>
      <c r="H545" s="24">
        <v>3</v>
      </c>
      <c r="I545" s="24">
        <v>2</v>
      </c>
      <c r="J545" s="24">
        <v>0</v>
      </c>
      <c r="K545" s="89">
        <v>2</v>
      </c>
      <c r="L545" s="24">
        <v>0</v>
      </c>
      <c r="M545" s="24">
        <v>1</v>
      </c>
      <c r="N545" s="24">
        <v>2</v>
      </c>
      <c r="O545" s="24">
        <v>0</v>
      </c>
      <c r="P545" s="24">
        <v>3</v>
      </c>
      <c r="Q545" s="24">
        <v>0</v>
      </c>
      <c r="R545" s="24">
        <v>2</v>
      </c>
      <c r="S545" s="24">
        <v>3</v>
      </c>
      <c r="T545" s="24">
        <v>0</v>
      </c>
      <c r="U545" s="24">
        <v>0</v>
      </c>
      <c r="V545" s="24">
        <v>670000</v>
      </c>
      <c r="W545" s="86">
        <f t="shared" si="225"/>
        <v>23</v>
      </c>
      <c r="X545">
        <f t="shared" si="228"/>
        <v>0</v>
      </c>
      <c r="Y545">
        <f t="shared" si="229"/>
        <v>0</v>
      </c>
      <c r="Z545">
        <f t="shared" si="230"/>
        <v>0</v>
      </c>
      <c r="AA545">
        <f t="shared" si="231"/>
        <v>0</v>
      </c>
      <c r="AB545">
        <f t="shared" si="232"/>
        <v>0</v>
      </c>
      <c r="AC545">
        <f t="shared" si="233"/>
        <v>0</v>
      </c>
      <c r="AD545">
        <f t="shared" si="234"/>
        <v>0</v>
      </c>
      <c r="AE545">
        <f t="shared" si="235"/>
        <v>0</v>
      </c>
      <c r="AF545">
        <f t="shared" si="236"/>
        <v>0</v>
      </c>
      <c r="AG545">
        <f t="shared" si="237"/>
        <v>0</v>
      </c>
      <c r="AH545">
        <f t="shared" si="238"/>
        <v>0</v>
      </c>
      <c r="AI545">
        <f t="shared" si="239"/>
        <v>0</v>
      </c>
      <c r="AJ545">
        <f t="shared" si="240"/>
        <v>0</v>
      </c>
      <c r="AK545">
        <f t="shared" si="241"/>
        <v>0</v>
      </c>
      <c r="AL545">
        <f t="shared" si="242"/>
        <v>1</v>
      </c>
      <c r="AM545">
        <f t="shared" si="243"/>
        <v>0</v>
      </c>
      <c r="AN545">
        <f t="shared" si="244"/>
        <v>0</v>
      </c>
      <c r="AO545">
        <f t="shared" si="245"/>
        <v>0</v>
      </c>
      <c r="AP545">
        <f t="shared" si="226"/>
        <v>0</v>
      </c>
      <c r="AQ545">
        <f t="shared" si="246"/>
        <v>0</v>
      </c>
      <c r="AR545">
        <f t="shared" si="247"/>
        <v>0</v>
      </c>
      <c r="AS545">
        <f t="shared" si="248"/>
        <v>0</v>
      </c>
      <c r="AT545">
        <f t="shared" si="249"/>
        <v>0</v>
      </c>
      <c r="AU545">
        <f t="shared" si="227"/>
        <v>0</v>
      </c>
      <c r="AV545">
        <f t="shared" si="250"/>
        <v>0</v>
      </c>
      <c r="AW545">
        <f t="shared" si="251"/>
        <v>0</v>
      </c>
      <c r="AX545">
        <f t="shared" si="252"/>
        <v>0</v>
      </c>
    </row>
    <row r="546" spans="1:50" ht="78.75" hidden="1" x14ac:dyDescent="0.25">
      <c r="A546" s="115">
        <v>545</v>
      </c>
      <c r="B546" s="49" t="s">
        <v>1226</v>
      </c>
      <c r="C546" s="49" t="s">
        <v>1231</v>
      </c>
      <c r="D546" s="49" t="s">
        <v>1232</v>
      </c>
      <c r="E546" s="37">
        <v>350000</v>
      </c>
      <c r="F546" s="37">
        <v>0</v>
      </c>
      <c r="G546" s="37">
        <v>0</v>
      </c>
      <c r="H546" s="37">
        <v>3</v>
      </c>
      <c r="I546" s="37">
        <v>2</v>
      </c>
      <c r="J546" s="37">
        <v>0</v>
      </c>
      <c r="K546" s="37">
        <v>3</v>
      </c>
      <c r="L546" s="37">
        <v>0</v>
      </c>
      <c r="M546" s="37">
        <v>4</v>
      </c>
      <c r="N546" s="37">
        <v>5</v>
      </c>
      <c r="O546" s="37">
        <v>0</v>
      </c>
      <c r="P546" s="37">
        <v>0</v>
      </c>
      <c r="Q546" s="37">
        <v>0</v>
      </c>
      <c r="R546" s="37">
        <v>2</v>
      </c>
      <c r="S546" s="37">
        <v>3</v>
      </c>
      <c r="T546" s="37">
        <v>0</v>
      </c>
      <c r="U546" s="37">
        <v>0</v>
      </c>
      <c r="V546" s="37">
        <v>280000</v>
      </c>
      <c r="W546" s="86">
        <f t="shared" si="225"/>
        <v>22</v>
      </c>
      <c r="X546">
        <f t="shared" si="228"/>
        <v>0</v>
      </c>
      <c r="Y546">
        <f t="shared" si="229"/>
        <v>1</v>
      </c>
      <c r="Z546">
        <f t="shared" si="230"/>
        <v>0</v>
      </c>
      <c r="AA546">
        <f t="shared" si="231"/>
        <v>0</v>
      </c>
      <c r="AB546">
        <f t="shared" si="232"/>
        <v>0</v>
      </c>
      <c r="AC546">
        <f t="shared" si="233"/>
        <v>0</v>
      </c>
      <c r="AD546">
        <f t="shared" si="234"/>
        <v>0</v>
      </c>
      <c r="AE546">
        <f t="shared" si="235"/>
        <v>0</v>
      </c>
      <c r="AF546">
        <f t="shared" si="236"/>
        <v>0</v>
      </c>
      <c r="AG546">
        <f t="shared" si="237"/>
        <v>0</v>
      </c>
      <c r="AH546">
        <f t="shared" si="238"/>
        <v>0</v>
      </c>
      <c r="AI546">
        <f t="shared" si="239"/>
        <v>0</v>
      </c>
      <c r="AJ546">
        <f t="shared" si="240"/>
        <v>0</v>
      </c>
      <c r="AK546">
        <f t="shared" si="241"/>
        <v>0</v>
      </c>
      <c r="AL546">
        <f t="shared" si="242"/>
        <v>0</v>
      </c>
      <c r="AM546">
        <f t="shared" si="243"/>
        <v>0</v>
      </c>
      <c r="AN546">
        <f t="shared" si="244"/>
        <v>0</v>
      </c>
      <c r="AO546">
        <f t="shared" si="245"/>
        <v>0</v>
      </c>
      <c r="AP546">
        <f t="shared" si="226"/>
        <v>0</v>
      </c>
      <c r="AQ546">
        <f t="shared" si="246"/>
        <v>0</v>
      </c>
      <c r="AR546">
        <f t="shared" si="247"/>
        <v>0</v>
      </c>
      <c r="AS546">
        <f t="shared" si="248"/>
        <v>0</v>
      </c>
      <c r="AT546">
        <f t="shared" si="249"/>
        <v>0</v>
      </c>
      <c r="AU546">
        <f t="shared" si="227"/>
        <v>0</v>
      </c>
      <c r="AV546">
        <f t="shared" si="250"/>
        <v>0</v>
      </c>
      <c r="AW546">
        <f t="shared" si="251"/>
        <v>0</v>
      </c>
      <c r="AX546">
        <f t="shared" si="252"/>
        <v>0</v>
      </c>
    </row>
    <row r="547" spans="1:50" ht="110.25" hidden="1" x14ac:dyDescent="0.25">
      <c r="A547" s="115">
        <v>546</v>
      </c>
      <c r="B547" s="24" t="s">
        <v>385</v>
      </c>
      <c r="C547" s="24" t="s">
        <v>1418</v>
      </c>
      <c r="D547" s="24" t="s">
        <v>1419</v>
      </c>
      <c r="E547" s="47">
        <v>1515000</v>
      </c>
      <c r="F547" s="37">
        <v>2</v>
      </c>
      <c r="G547" s="37">
        <v>0</v>
      </c>
      <c r="H547" s="37">
        <v>5</v>
      </c>
      <c r="I547" s="37">
        <v>3</v>
      </c>
      <c r="J547" s="37">
        <v>0</v>
      </c>
      <c r="K547" s="37">
        <v>3</v>
      </c>
      <c r="L547" s="37">
        <v>0</v>
      </c>
      <c r="M547" s="37">
        <v>1</v>
      </c>
      <c r="N547" s="37">
        <v>3</v>
      </c>
      <c r="O547" s="37">
        <v>0</v>
      </c>
      <c r="P547" s="37">
        <v>0</v>
      </c>
      <c r="Q547" s="37">
        <v>0</v>
      </c>
      <c r="R547" s="37">
        <v>2</v>
      </c>
      <c r="S547" s="37">
        <v>3</v>
      </c>
      <c r="T547" s="37">
        <v>0</v>
      </c>
      <c r="U547" s="37">
        <v>0</v>
      </c>
      <c r="V547" s="47">
        <v>1050000</v>
      </c>
      <c r="W547" s="86">
        <f t="shared" si="225"/>
        <v>22</v>
      </c>
      <c r="X547">
        <f t="shared" si="228"/>
        <v>0</v>
      </c>
      <c r="Y547">
        <f t="shared" si="229"/>
        <v>0</v>
      </c>
      <c r="Z547">
        <f t="shared" si="230"/>
        <v>0</v>
      </c>
      <c r="AA547">
        <f t="shared" si="231"/>
        <v>0</v>
      </c>
      <c r="AB547">
        <f t="shared" si="232"/>
        <v>0</v>
      </c>
      <c r="AC547">
        <f t="shared" si="233"/>
        <v>0</v>
      </c>
      <c r="AD547">
        <f t="shared" si="234"/>
        <v>0</v>
      </c>
      <c r="AE547">
        <f t="shared" si="235"/>
        <v>0</v>
      </c>
      <c r="AF547">
        <f t="shared" si="236"/>
        <v>0</v>
      </c>
      <c r="AG547">
        <f t="shared" si="237"/>
        <v>0</v>
      </c>
      <c r="AH547">
        <f t="shared" si="238"/>
        <v>0</v>
      </c>
      <c r="AI547">
        <f t="shared" si="239"/>
        <v>0</v>
      </c>
      <c r="AJ547">
        <f t="shared" si="240"/>
        <v>1</v>
      </c>
      <c r="AK547">
        <f t="shared" si="241"/>
        <v>0</v>
      </c>
      <c r="AL547">
        <f t="shared" si="242"/>
        <v>0</v>
      </c>
      <c r="AM547">
        <f t="shared" si="243"/>
        <v>0</v>
      </c>
      <c r="AN547">
        <f t="shared" si="244"/>
        <v>0</v>
      </c>
      <c r="AO547">
        <f t="shared" si="245"/>
        <v>0</v>
      </c>
      <c r="AP547">
        <f t="shared" si="226"/>
        <v>0</v>
      </c>
      <c r="AQ547">
        <f t="shared" si="246"/>
        <v>0</v>
      </c>
      <c r="AR547">
        <f t="shared" si="247"/>
        <v>0</v>
      </c>
      <c r="AS547">
        <f t="shared" si="248"/>
        <v>0</v>
      </c>
      <c r="AT547">
        <f t="shared" si="249"/>
        <v>0</v>
      </c>
      <c r="AU547">
        <f t="shared" si="227"/>
        <v>0</v>
      </c>
      <c r="AV547">
        <f t="shared" si="250"/>
        <v>0</v>
      </c>
      <c r="AW547">
        <f t="shared" si="251"/>
        <v>0</v>
      </c>
      <c r="AX547">
        <f t="shared" si="252"/>
        <v>0</v>
      </c>
    </row>
    <row r="548" spans="1:50" ht="63" hidden="1" x14ac:dyDescent="0.25">
      <c r="A548" s="115">
        <v>547</v>
      </c>
      <c r="B548" s="24" t="s">
        <v>49</v>
      </c>
      <c r="C548" s="24" t="s">
        <v>23</v>
      </c>
      <c r="D548" s="24" t="s">
        <v>452</v>
      </c>
      <c r="E548" s="47">
        <v>1850000</v>
      </c>
      <c r="F548" s="37">
        <v>0</v>
      </c>
      <c r="G548" s="37">
        <v>0</v>
      </c>
      <c r="H548" s="37">
        <v>5</v>
      </c>
      <c r="I548" s="37">
        <v>1</v>
      </c>
      <c r="J548" s="37">
        <v>0</v>
      </c>
      <c r="K548" s="37">
        <v>5</v>
      </c>
      <c r="L548" s="37">
        <v>0</v>
      </c>
      <c r="M548" s="37">
        <v>1</v>
      </c>
      <c r="N548" s="37">
        <v>3</v>
      </c>
      <c r="O548" s="37">
        <v>0</v>
      </c>
      <c r="P548" s="37">
        <v>0</v>
      </c>
      <c r="Q548" s="37">
        <v>2</v>
      </c>
      <c r="R548" s="37">
        <v>2</v>
      </c>
      <c r="S548" s="37">
        <v>3</v>
      </c>
      <c r="T548" s="37">
        <v>0</v>
      </c>
      <c r="U548" s="37">
        <v>0</v>
      </c>
      <c r="V548" s="47">
        <v>1295000</v>
      </c>
      <c r="W548" s="86">
        <f t="shared" si="225"/>
        <v>22</v>
      </c>
      <c r="X548">
        <f t="shared" si="228"/>
        <v>0</v>
      </c>
      <c r="Y548">
        <f t="shared" si="229"/>
        <v>0</v>
      </c>
      <c r="Z548">
        <f t="shared" si="230"/>
        <v>0</v>
      </c>
      <c r="AA548">
        <f t="shared" si="231"/>
        <v>0</v>
      </c>
      <c r="AB548">
        <f t="shared" si="232"/>
        <v>0</v>
      </c>
      <c r="AC548">
        <f t="shared" si="233"/>
        <v>1</v>
      </c>
      <c r="AD548">
        <f t="shared" si="234"/>
        <v>0</v>
      </c>
      <c r="AE548">
        <f t="shared" si="235"/>
        <v>0</v>
      </c>
      <c r="AF548">
        <f t="shared" si="236"/>
        <v>0</v>
      </c>
      <c r="AG548">
        <f t="shared" si="237"/>
        <v>0</v>
      </c>
      <c r="AH548">
        <f t="shared" si="238"/>
        <v>0</v>
      </c>
      <c r="AI548">
        <f t="shared" si="239"/>
        <v>0</v>
      </c>
      <c r="AJ548">
        <f t="shared" si="240"/>
        <v>0</v>
      </c>
      <c r="AK548">
        <f t="shared" si="241"/>
        <v>0</v>
      </c>
      <c r="AL548">
        <f t="shared" si="242"/>
        <v>0</v>
      </c>
      <c r="AM548">
        <f t="shared" si="243"/>
        <v>0</v>
      </c>
      <c r="AN548">
        <f t="shared" si="244"/>
        <v>0</v>
      </c>
      <c r="AO548">
        <f t="shared" si="245"/>
        <v>0</v>
      </c>
      <c r="AP548">
        <f t="shared" si="226"/>
        <v>0</v>
      </c>
      <c r="AQ548">
        <f t="shared" si="246"/>
        <v>0</v>
      </c>
      <c r="AR548">
        <f t="shared" si="247"/>
        <v>0</v>
      </c>
      <c r="AS548">
        <f t="shared" si="248"/>
        <v>0</v>
      </c>
      <c r="AT548">
        <f t="shared" si="249"/>
        <v>0</v>
      </c>
      <c r="AU548">
        <f t="shared" si="227"/>
        <v>0</v>
      </c>
      <c r="AV548">
        <f t="shared" si="250"/>
        <v>0</v>
      </c>
      <c r="AW548">
        <f t="shared" si="251"/>
        <v>0</v>
      </c>
      <c r="AX548">
        <f t="shared" si="252"/>
        <v>0</v>
      </c>
    </row>
    <row r="549" spans="1:50" ht="63" hidden="1" x14ac:dyDescent="0.25">
      <c r="A549" s="115">
        <v>548</v>
      </c>
      <c r="B549" s="7" t="s">
        <v>1681</v>
      </c>
      <c r="C549" s="7" t="s">
        <v>1682</v>
      </c>
      <c r="D549" s="7" t="s">
        <v>1683</v>
      </c>
      <c r="E549" s="9">
        <v>1800000</v>
      </c>
      <c r="F549" s="24">
        <v>0</v>
      </c>
      <c r="G549" s="7">
        <v>3</v>
      </c>
      <c r="H549" s="7">
        <v>3</v>
      </c>
      <c r="I549" s="7">
        <v>1</v>
      </c>
      <c r="J549" s="7">
        <v>0</v>
      </c>
      <c r="K549" s="7">
        <v>4</v>
      </c>
      <c r="L549" s="7">
        <v>0</v>
      </c>
      <c r="M549" s="7">
        <v>1</v>
      </c>
      <c r="N549" s="7">
        <v>5</v>
      </c>
      <c r="O549" s="24">
        <v>0</v>
      </c>
      <c r="P549" s="24">
        <v>0</v>
      </c>
      <c r="Q549" s="7">
        <v>0</v>
      </c>
      <c r="R549" s="7">
        <v>2</v>
      </c>
      <c r="S549" s="7">
        <v>3</v>
      </c>
      <c r="T549" s="7">
        <v>0</v>
      </c>
      <c r="U549" s="7">
        <v>0</v>
      </c>
      <c r="V549" s="44">
        <v>1440000</v>
      </c>
      <c r="W549" s="86">
        <f t="shared" si="225"/>
        <v>22</v>
      </c>
      <c r="X549">
        <f t="shared" si="228"/>
        <v>0</v>
      </c>
      <c r="Y549">
        <f t="shared" si="229"/>
        <v>0</v>
      </c>
      <c r="Z549">
        <f t="shared" si="230"/>
        <v>0</v>
      </c>
      <c r="AA549">
        <f t="shared" si="231"/>
        <v>0</v>
      </c>
      <c r="AB549">
        <f t="shared" si="232"/>
        <v>0</v>
      </c>
      <c r="AC549">
        <f t="shared" si="233"/>
        <v>0</v>
      </c>
      <c r="AD549">
        <f t="shared" si="234"/>
        <v>0</v>
      </c>
      <c r="AE549">
        <f t="shared" si="235"/>
        <v>0</v>
      </c>
      <c r="AF549">
        <f t="shared" si="236"/>
        <v>0</v>
      </c>
      <c r="AG549">
        <f t="shared" si="237"/>
        <v>0</v>
      </c>
      <c r="AH549">
        <f t="shared" si="238"/>
        <v>0</v>
      </c>
      <c r="AI549">
        <f t="shared" si="239"/>
        <v>0</v>
      </c>
      <c r="AJ549">
        <f t="shared" si="240"/>
        <v>0</v>
      </c>
      <c r="AK549">
        <f t="shared" si="241"/>
        <v>0</v>
      </c>
      <c r="AL549">
        <f t="shared" si="242"/>
        <v>0</v>
      </c>
      <c r="AM549">
        <f t="shared" si="243"/>
        <v>0</v>
      </c>
      <c r="AN549">
        <f t="shared" si="244"/>
        <v>0</v>
      </c>
      <c r="AO549">
        <f t="shared" si="245"/>
        <v>0</v>
      </c>
      <c r="AP549">
        <f t="shared" si="226"/>
        <v>0</v>
      </c>
      <c r="AQ549">
        <f t="shared" si="246"/>
        <v>0</v>
      </c>
      <c r="AR549">
        <f t="shared" si="247"/>
        <v>0</v>
      </c>
      <c r="AS549">
        <f t="shared" si="248"/>
        <v>0</v>
      </c>
      <c r="AT549">
        <f t="shared" si="249"/>
        <v>0</v>
      </c>
      <c r="AU549">
        <f t="shared" si="227"/>
        <v>0</v>
      </c>
      <c r="AV549">
        <f t="shared" si="250"/>
        <v>1</v>
      </c>
      <c r="AW549">
        <f t="shared" si="251"/>
        <v>0</v>
      </c>
      <c r="AX549">
        <f t="shared" si="252"/>
        <v>0</v>
      </c>
    </row>
    <row r="550" spans="1:50" ht="94.5" hidden="1" x14ac:dyDescent="0.25">
      <c r="A550" s="115">
        <v>549</v>
      </c>
      <c r="B550" s="7" t="s">
        <v>1681</v>
      </c>
      <c r="C550" s="7" t="s">
        <v>1688</v>
      </c>
      <c r="D550" s="7" t="s">
        <v>1689</v>
      </c>
      <c r="E550" s="9">
        <v>2000000</v>
      </c>
      <c r="F550" s="24">
        <v>0</v>
      </c>
      <c r="G550" s="7">
        <v>0</v>
      </c>
      <c r="H550" s="7">
        <v>3</v>
      </c>
      <c r="I550" s="7">
        <v>2</v>
      </c>
      <c r="J550" s="7">
        <v>0</v>
      </c>
      <c r="K550" s="7">
        <v>2</v>
      </c>
      <c r="L550" s="7">
        <v>0</v>
      </c>
      <c r="M550" s="7">
        <v>1</v>
      </c>
      <c r="N550" s="7">
        <v>4</v>
      </c>
      <c r="O550" s="24">
        <v>5</v>
      </c>
      <c r="P550" s="24">
        <v>0</v>
      </c>
      <c r="Q550" s="7">
        <v>0</v>
      </c>
      <c r="R550" s="7">
        <v>2</v>
      </c>
      <c r="S550" s="7">
        <v>3</v>
      </c>
      <c r="T550" s="7">
        <v>0</v>
      </c>
      <c r="U550" s="7">
        <v>0</v>
      </c>
      <c r="V550" s="44">
        <v>1500000</v>
      </c>
      <c r="W550" s="86">
        <f t="shared" si="225"/>
        <v>22</v>
      </c>
      <c r="X550">
        <f t="shared" si="228"/>
        <v>0</v>
      </c>
      <c r="Y550">
        <f t="shared" si="229"/>
        <v>0</v>
      </c>
      <c r="Z550">
        <f t="shared" si="230"/>
        <v>0</v>
      </c>
      <c r="AA550">
        <f t="shared" si="231"/>
        <v>0</v>
      </c>
      <c r="AB550">
        <f t="shared" si="232"/>
        <v>0</v>
      </c>
      <c r="AC550">
        <f t="shared" si="233"/>
        <v>0</v>
      </c>
      <c r="AD550">
        <f t="shared" si="234"/>
        <v>0</v>
      </c>
      <c r="AE550">
        <f t="shared" si="235"/>
        <v>0</v>
      </c>
      <c r="AF550">
        <f t="shared" si="236"/>
        <v>0</v>
      </c>
      <c r="AG550">
        <f t="shared" si="237"/>
        <v>0</v>
      </c>
      <c r="AH550">
        <f t="shared" si="238"/>
        <v>0</v>
      </c>
      <c r="AI550">
        <f t="shared" si="239"/>
        <v>0</v>
      </c>
      <c r="AJ550">
        <f t="shared" si="240"/>
        <v>0</v>
      </c>
      <c r="AK550">
        <f t="shared" si="241"/>
        <v>0</v>
      </c>
      <c r="AL550">
        <f t="shared" si="242"/>
        <v>0</v>
      </c>
      <c r="AM550">
        <f t="shared" si="243"/>
        <v>0</v>
      </c>
      <c r="AN550">
        <f t="shared" si="244"/>
        <v>0</v>
      </c>
      <c r="AO550">
        <f t="shared" si="245"/>
        <v>0</v>
      </c>
      <c r="AP550">
        <f t="shared" si="226"/>
        <v>0</v>
      </c>
      <c r="AQ550">
        <f t="shared" si="246"/>
        <v>0</v>
      </c>
      <c r="AR550">
        <f t="shared" si="247"/>
        <v>0</v>
      </c>
      <c r="AS550">
        <f t="shared" si="248"/>
        <v>0</v>
      </c>
      <c r="AT550">
        <f t="shared" si="249"/>
        <v>0</v>
      </c>
      <c r="AU550">
        <f t="shared" si="227"/>
        <v>0</v>
      </c>
      <c r="AV550">
        <f t="shared" si="250"/>
        <v>1</v>
      </c>
      <c r="AW550">
        <f t="shared" si="251"/>
        <v>0</v>
      </c>
      <c r="AX550">
        <f t="shared" si="252"/>
        <v>0</v>
      </c>
    </row>
    <row r="551" spans="1:50" ht="63" hidden="1" x14ac:dyDescent="0.25">
      <c r="A551" s="115">
        <v>550</v>
      </c>
      <c r="B551" s="49" t="s">
        <v>1203</v>
      </c>
      <c r="C551" s="49" t="s">
        <v>1206</v>
      </c>
      <c r="D551" s="49" t="s">
        <v>1217</v>
      </c>
      <c r="E551" s="37">
        <v>130000</v>
      </c>
      <c r="F551" s="37">
        <v>0</v>
      </c>
      <c r="G551" s="37">
        <v>0</v>
      </c>
      <c r="H551" s="37">
        <v>3</v>
      </c>
      <c r="I551" s="37">
        <v>3</v>
      </c>
      <c r="J551" s="37">
        <v>0</v>
      </c>
      <c r="K551" s="37">
        <v>2</v>
      </c>
      <c r="L551" s="37">
        <v>0</v>
      </c>
      <c r="M551" s="37">
        <v>8</v>
      </c>
      <c r="N551" s="37">
        <v>1</v>
      </c>
      <c r="O551" s="37">
        <v>0</v>
      </c>
      <c r="P551" s="37">
        <v>0</v>
      </c>
      <c r="Q551" s="37">
        <v>0</v>
      </c>
      <c r="R551" s="37">
        <v>2</v>
      </c>
      <c r="S551" s="37">
        <v>3</v>
      </c>
      <c r="T551" s="37">
        <v>0</v>
      </c>
      <c r="U551" s="37">
        <v>0</v>
      </c>
      <c r="V551" s="37">
        <v>104000</v>
      </c>
      <c r="W551" s="86">
        <f t="shared" si="225"/>
        <v>22</v>
      </c>
      <c r="X551">
        <f t="shared" si="228"/>
        <v>0</v>
      </c>
      <c r="Y551">
        <f t="shared" si="229"/>
        <v>1</v>
      </c>
      <c r="Z551">
        <f t="shared" si="230"/>
        <v>0</v>
      </c>
      <c r="AA551">
        <f t="shared" si="231"/>
        <v>0</v>
      </c>
      <c r="AB551">
        <f t="shared" si="232"/>
        <v>0</v>
      </c>
      <c r="AC551">
        <f t="shared" si="233"/>
        <v>0</v>
      </c>
      <c r="AD551">
        <f t="shared" si="234"/>
        <v>0</v>
      </c>
      <c r="AE551">
        <f t="shared" si="235"/>
        <v>0</v>
      </c>
      <c r="AF551">
        <f t="shared" si="236"/>
        <v>0</v>
      </c>
      <c r="AG551">
        <f t="shared" si="237"/>
        <v>0</v>
      </c>
      <c r="AH551">
        <f t="shared" si="238"/>
        <v>0</v>
      </c>
      <c r="AI551">
        <f t="shared" si="239"/>
        <v>0</v>
      </c>
      <c r="AJ551">
        <f t="shared" si="240"/>
        <v>0</v>
      </c>
      <c r="AK551">
        <f t="shared" si="241"/>
        <v>0</v>
      </c>
      <c r="AL551">
        <f t="shared" si="242"/>
        <v>0</v>
      </c>
      <c r="AM551">
        <f t="shared" si="243"/>
        <v>0</v>
      </c>
      <c r="AN551">
        <f t="shared" si="244"/>
        <v>0</v>
      </c>
      <c r="AO551">
        <f t="shared" si="245"/>
        <v>0</v>
      </c>
      <c r="AP551">
        <f t="shared" si="226"/>
        <v>0</v>
      </c>
      <c r="AQ551">
        <f t="shared" si="246"/>
        <v>0</v>
      </c>
      <c r="AR551">
        <f t="shared" si="247"/>
        <v>0</v>
      </c>
      <c r="AS551">
        <f t="shared" si="248"/>
        <v>0</v>
      </c>
      <c r="AT551">
        <f t="shared" si="249"/>
        <v>0</v>
      </c>
      <c r="AU551">
        <f t="shared" si="227"/>
        <v>0</v>
      </c>
      <c r="AV551">
        <f t="shared" si="250"/>
        <v>0</v>
      </c>
      <c r="AW551">
        <f t="shared" si="251"/>
        <v>0</v>
      </c>
      <c r="AX551">
        <f t="shared" si="252"/>
        <v>0</v>
      </c>
    </row>
    <row r="552" spans="1:50" ht="63" hidden="1" x14ac:dyDescent="0.25">
      <c r="A552" s="115">
        <v>551</v>
      </c>
      <c r="B552" s="24" t="s">
        <v>1176</v>
      </c>
      <c r="C552" s="24" t="s">
        <v>249</v>
      </c>
      <c r="D552" s="24" t="s">
        <v>1194</v>
      </c>
      <c r="E552" s="37">
        <v>183759</v>
      </c>
      <c r="F552" s="37">
        <v>2</v>
      </c>
      <c r="G552" s="37">
        <v>0</v>
      </c>
      <c r="H552" s="37">
        <v>5</v>
      </c>
      <c r="I552" s="37">
        <v>1</v>
      </c>
      <c r="J552" s="37">
        <v>0</v>
      </c>
      <c r="K552" s="37">
        <v>2</v>
      </c>
      <c r="L552" s="37">
        <v>0</v>
      </c>
      <c r="M552" s="37">
        <v>1</v>
      </c>
      <c r="N552" s="37">
        <v>6</v>
      </c>
      <c r="O552" s="37">
        <v>0</v>
      </c>
      <c r="P552" s="37">
        <v>0</v>
      </c>
      <c r="Q552" s="37">
        <v>0</v>
      </c>
      <c r="R552" s="37">
        <v>2</v>
      </c>
      <c r="S552" s="37">
        <v>3</v>
      </c>
      <c r="T552" s="37">
        <v>0</v>
      </c>
      <c r="U552" s="37">
        <v>0</v>
      </c>
      <c r="V552" s="37">
        <v>126659</v>
      </c>
      <c r="W552" s="86">
        <f t="shared" si="225"/>
        <v>22</v>
      </c>
      <c r="X552">
        <f t="shared" si="228"/>
        <v>0</v>
      </c>
      <c r="Y552">
        <f t="shared" si="229"/>
        <v>0</v>
      </c>
      <c r="Z552">
        <f t="shared" si="230"/>
        <v>0</v>
      </c>
      <c r="AA552">
        <f t="shared" si="231"/>
        <v>0</v>
      </c>
      <c r="AB552">
        <f t="shared" si="232"/>
        <v>0</v>
      </c>
      <c r="AC552">
        <f t="shared" si="233"/>
        <v>0</v>
      </c>
      <c r="AD552">
        <f t="shared" si="234"/>
        <v>0</v>
      </c>
      <c r="AE552">
        <f t="shared" si="235"/>
        <v>0</v>
      </c>
      <c r="AF552">
        <f t="shared" si="236"/>
        <v>0</v>
      </c>
      <c r="AG552">
        <f t="shared" si="237"/>
        <v>0</v>
      </c>
      <c r="AH552">
        <f t="shared" si="238"/>
        <v>0</v>
      </c>
      <c r="AI552">
        <f t="shared" si="239"/>
        <v>0</v>
      </c>
      <c r="AJ552">
        <f t="shared" si="240"/>
        <v>0</v>
      </c>
      <c r="AK552">
        <f t="shared" si="241"/>
        <v>0</v>
      </c>
      <c r="AL552">
        <f t="shared" si="242"/>
        <v>0</v>
      </c>
      <c r="AM552">
        <f t="shared" si="243"/>
        <v>0</v>
      </c>
      <c r="AN552">
        <f t="shared" si="244"/>
        <v>0</v>
      </c>
      <c r="AO552">
        <f t="shared" si="245"/>
        <v>0</v>
      </c>
      <c r="AP552">
        <f t="shared" si="226"/>
        <v>1</v>
      </c>
      <c r="AQ552">
        <f t="shared" si="246"/>
        <v>0</v>
      </c>
      <c r="AR552">
        <f t="shared" si="247"/>
        <v>0</v>
      </c>
      <c r="AS552">
        <f t="shared" si="248"/>
        <v>0</v>
      </c>
      <c r="AT552">
        <f t="shared" si="249"/>
        <v>0</v>
      </c>
      <c r="AU552">
        <f t="shared" si="227"/>
        <v>0</v>
      </c>
      <c r="AV552">
        <f t="shared" si="250"/>
        <v>0</v>
      </c>
      <c r="AW552">
        <f t="shared" si="251"/>
        <v>0</v>
      </c>
      <c r="AX552">
        <f t="shared" si="252"/>
        <v>0</v>
      </c>
    </row>
    <row r="553" spans="1:50" ht="78.75" hidden="1" x14ac:dyDescent="0.25">
      <c r="A553" s="115">
        <v>552</v>
      </c>
      <c r="B553" s="7" t="s">
        <v>153</v>
      </c>
      <c r="C553" s="7" t="s">
        <v>23</v>
      </c>
      <c r="D553" s="7" t="s">
        <v>154</v>
      </c>
      <c r="E553" s="47">
        <v>453036</v>
      </c>
      <c r="F553" s="37">
        <v>0</v>
      </c>
      <c r="G553" s="85">
        <v>0</v>
      </c>
      <c r="H553" s="85">
        <v>5</v>
      </c>
      <c r="I553" s="85">
        <v>1</v>
      </c>
      <c r="J553" s="85">
        <v>0</v>
      </c>
      <c r="K553" s="85">
        <v>1</v>
      </c>
      <c r="L553" s="85">
        <v>0</v>
      </c>
      <c r="M553" s="85">
        <v>1</v>
      </c>
      <c r="N553" s="85">
        <v>4</v>
      </c>
      <c r="O553" s="37">
        <v>0</v>
      </c>
      <c r="P553" s="37">
        <v>0</v>
      </c>
      <c r="Q553" s="85">
        <v>2</v>
      </c>
      <c r="R553" s="85">
        <v>2</v>
      </c>
      <c r="S553" s="85">
        <v>3</v>
      </c>
      <c r="T553" s="85">
        <v>3</v>
      </c>
      <c r="U553" s="85">
        <v>0</v>
      </c>
      <c r="V553" s="47">
        <v>317082</v>
      </c>
      <c r="W553" s="86">
        <f t="shared" si="225"/>
        <v>22</v>
      </c>
      <c r="X553">
        <f t="shared" si="228"/>
        <v>0</v>
      </c>
      <c r="Y553">
        <f t="shared" si="229"/>
        <v>0</v>
      </c>
      <c r="Z553">
        <f t="shared" si="230"/>
        <v>0</v>
      </c>
      <c r="AA553">
        <f t="shared" si="231"/>
        <v>0</v>
      </c>
      <c r="AB553">
        <f t="shared" si="232"/>
        <v>1</v>
      </c>
      <c r="AC553">
        <f t="shared" si="233"/>
        <v>0</v>
      </c>
      <c r="AD553">
        <f t="shared" si="234"/>
        <v>0</v>
      </c>
      <c r="AE553">
        <f t="shared" si="235"/>
        <v>0</v>
      </c>
      <c r="AF553">
        <f t="shared" si="236"/>
        <v>0</v>
      </c>
      <c r="AG553">
        <f t="shared" si="237"/>
        <v>0</v>
      </c>
      <c r="AH553">
        <f t="shared" si="238"/>
        <v>0</v>
      </c>
      <c r="AI553">
        <f t="shared" si="239"/>
        <v>0</v>
      </c>
      <c r="AJ553">
        <f t="shared" si="240"/>
        <v>0</v>
      </c>
      <c r="AK553">
        <f t="shared" si="241"/>
        <v>0</v>
      </c>
      <c r="AL553">
        <f t="shared" si="242"/>
        <v>0</v>
      </c>
      <c r="AM553">
        <f t="shared" si="243"/>
        <v>0</v>
      </c>
      <c r="AN553">
        <f t="shared" si="244"/>
        <v>0</v>
      </c>
      <c r="AO553">
        <f t="shared" si="245"/>
        <v>0</v>
      </c>
      <c r="AP553">
        <f t="shared" si="226"/>
        <v>0</v>
      </c>
      <c r="AQ553">
        <f t="shared" si="246"/>
        <v>0</v>
      </c>
      <c r="AR553">
        <f t="shared" si="247"/>
        <v>0</v>
      </c>
      <c r="AS553">
        <f t="shared" si="248"/>
        <v>0</v>
      </c>
      <c r="AT553">
        <f t="shared" si="249"/>
        <v>0</v>
      </c>
      <c r="AU553">
        <f t="shared" si="227"/>
        <v>0</v>
      </c>
      <c r="AV553">
        <f t="shared" si="250"/>
        <v>0</v>
      </c>
      <c r="AW553">
        <f t="shared" si="251"/>
        <v>0</v>
      </c>
      <c r="AX553">
        <f t="shared" si="252"/>
        <v>0</v>
      </c>
    </row>
    <row r="554" spans="1:50" ht="78.75" hidden="1" x14ac:dyDescent="0.25">
      <c r="A554" s="115">
        <v>553</v>
      </c>
      <c r="B554" s="7" t="s">
        <v>153</v>
      </c>
      <c r="C554" s="7" t="s">
        <v>23</v>
      </c>
      <c r="D554" s="7" t="s">
        <v>155</v>
      </c>
      <c r="E554" s="47">
        <v>452491</v>
      </c>
      <c r="F554" s="37">
        <v>0</v>
      </c>
      <c r="G554" s="85">
        <v>0</v>
      </c>
      <c r="H554" s="85">
        <v>5</v>
      </c>
      <c r="I554" s="85">
        <v>1</v>
      </c>
      <c r="J554" s="85">
        <v>0</v>
      </c>
      <c r="K554" s="85">
        <v>1</v>
      </c>
      <c r="L554" s="85">
        <v>0</v>
      </c>
      <c r="M554" s="85">
        <v>1</v>
      </c>
      <c r="N554" s="85">
        <v>4</v>
      </c>
      <c r="O554" s="37">
        <v>0</v>
      </c>
      <c r="P554" s="37">
        <v>0</v>
      </c>
      <c r="Q554" s="85">
        <v>2</v>
      </c>
      <c r="R554" s="85">
        <v>2</v>
      </c>
      <c r="S554" s="85">
        <v>3</v>
      </c>
      <c r="T554" s="85">
        <v>3</v>
      </c>
      <c r="U554" s="85">
        <v>0</v>
      </c>
      <c r="V554" s="47">
        <v>317745</v>
      </c>
      <c r="W554" s="86">
        <f t="shared" si="225"/>
        <v>22</v>
      </c>
      <c r="X554">
        <f t="shared" si="228"/>
        <v>0</v>
      </c>
      <c r="Y554">
        <f t="shared" si="229"/>
        <v>0</v>
      </c>
      <c r="Z554">
        <f t="shared" si="230"/>
        <v>0</v>
      </c>
      <c r="AA554">
        <f t="shared" si="231"/>
        <v>0</v>
      </c>
      <c r="AB554">
        <f t="shared" si="232"/>
        <v>1</v>
      </c>
      <c r="AC554">
        <f t="shared" si="233"/>
        <v>0</v>
      </c>
      <c r="AD554">
        <f t="shared" si="234"/>
        <v>0</v>
      </c>
      <c r="AE554">
        <f t="shared" si="235"/>
        <v>0</v>
      </c>
      <c r="AF554">
        <f t="shared" si="236"/>
        <v>0</v>
      </c>
      <c r="AG554">
        <f t="shared" si="237"/>
        <v>0</v>
      </c>
      <c r="AH554">
        <f t="shared" si="238"/>
        <v>0</v>
      </c>
      <c r="AI554">
        <f t="shared" si="239"/>
        <v>0</v>
      </c>
      <c r="AJ554">
        <f t="shared" si="240"/>
        <v>0</v>
      </c>
      <c r="AK554">
        <f t="shared" si="241"/>
        <v>0</v>
      </c>
      <c r="AL554">
        <f t="shared" si="242"/>
        <v>0</v>
      </c>
      <c r="AM554">
        <f t="shared" si="243"/>
        <v>0</v>
      </c>
      <c r="AN554">
        <f t="shared" si="244"/>
        <v>0</v>
      </c>
      <c r="AO554">
        <f t="shared" si="245"/>
        <v>0</v>
      </c>
      <c r="AP554">
        <f t="shared" si="226"/>
        <v>0</v>
      </c>
      <c r="AQ554">
        <f t="shared" si="246"/>
        <v>0</v>
      </c>
      <c r="AR554">
        <f t="shared" si="247"/>
        <v>0</v>
      </c>
      <c r="AS554">
        <f t="shared" si="248"/>
        <v>0</v>
      </c>
      <c r="AT554">
        <f t="shared" si="249"/>
        <v>0</v>
      </c>
      <c r="AU554">
        <f t="shared" si="227"/>
        <v>0</v>
      </c>
      <c r="AV554">
        <f t="shared" si="250"/>
        <v>0</v>
      </c>
      <c r="AW554">
        <f t="shared" si="251"/>
        <v>0</v>
      </c>
      <c r="AX554">
        <f t="shared" si="252"/>
        <v>0</v>
      </c>
    </row>
    <row r="555" spans="1:50" ht="78.75" hidden="1" x14ac:dyDescent="0.25">
      <c r="A555" s="115">
        <v>554</v>
      </c>
      <c r="B555" s="48" t="s">
        <v>1113</v>
      </c>
      <c r="C555" s="48" t="s">
        <v>158</v>
      </c>
      <c r="D555" s="48" t="s">
        <v>1116</v>
      </c>
      <c r="E555" s="47">
        <v>410000</v>
      </c>
      <c r="F555" s="37">
        <v>4</v>
      </c>
      <c r="G555" s="85">
        <v>0</v>
      </c>
      <c r="H555" s="85">
        <v>5</v>
      </c>
      <c r="I555" s="85">
        <v>1</v>
      </c>
      <c r="J555" s="85">
        <v>0</v>
      </c>
      <c r="K555" s="85">
        <v>1</v>
      </c>
      <c r="L555" s="85">
        <v>0</v>
      </c>
      <c r="M555" s="85">
        <v>1</v>
      </c>
      <c r="N555" s="85">
        <v>0</v>
      </c>
      <c r="O555" s="37">
        <v>5</v>
      </c>
      <c r="P555" s="37">
        <v>0</v>
      </c>
      <c r="Q555" s="85">
        <v>0</v>
      </c>
      <c r="R555" s="85">
        <v>2</v>
      </c>
      <c r="S555" s="85">
        <v>3</v>
      </c>
      <c r="T555" s="85">
        <v>0</v>
      </c>
      <c r="U555" s="85">
        <v>0</v>
      </c>
      <c r="V555" s="47"/>
      <c r="W555" s="86">
        <f t="shared" si="225"/>
        <v>22</v>
      </c>
      <c r="X555">
        <f t="shared" si="228"/>
        <v>0</v>
      </c>
      <c r="Y555">
        <f t="shared" si="229"/>
        <v>0</v>
      </c>
      <c r="Z555">
        <f t="shared" si="230"/>
        <v>0</v>
      </c>
      <c r="AA555">
        <f t="shared" si="231"/>
        <v>0</v>
      </c>
      <c r="AB555">
        <f t="shared" si="232"/>
        <v>0</v>
      </c>
      <c r="AC555">
        <f t="shared" si="233"/>
        <v>0</v>
      </c>
      <c r="AD555">
        <f t="shared" si="234"/>
        <v>0</v>
      </c>
      <c r="AE555">
        <f t="shared" si="235"/>
        <v>0</v>
      </c>
      <c r="AF555">
        <f t="shared" si="236"/>
        <v>0</v>
      </c>
      <c r="AG555">
        <f t="shared" si="237"/>
        <v>0</v>
      </c>
      <c r="AH555">
        <f t="shared" si="238"/>
        <v>0</v>
      </c>
      <c r="AI555">
        <f t="shared" si="239"/>
        <v>0</v>
      </c>
      <c r="AJ555">
        <f t="shared" si="240"/>
        <v>0</v>
      </c>
      <c r="AK555">
        <f t="shared" si="241"/>
        <v>0</v>
      </c>
      <c r="AL555">
        <f t="shared" si="242"/>
        <v>0</v>
      </c>
      <c r="AM555">
        <f t="shared" si="243"/>
        <v>0</v>
      </c>
      <c r="AN555">
        <f t="shared" si="244"/>
        <v>0</v>
      </c>
      <c r="AO555">
        <f t="shared" si="245"/>
        <v>0</v>
      </c>
      <c r="AP555">
        <f t="shared" si="226"/>
        <v>0</v>
      </c>
      <c r="AQ555">
        <f t="shared" si="246"/>
        <v>0</v>
      </c>
      <c r="AR555">
        <f t="shared" si="247"/>
        <v>0</v>
      </c>
      <c r="AS555">
        <f t="shared" si="248"/>
        <v>1</v>
      </c>
      <c r="AT555">
        <f t="shared" si="249"/>
        <v>0</v>
      </c>
      <c r="AU555">
        <f t="shared" si="227"/>
        <v>0</v>
      </c>
      <c r="AV555">
        <f t="shared" si="250"/>
        <v>0</v>
      </c>
      <c r="AW555">
        <f t="shared" si="251"/>
        <v>0</v>
      </c>
      <c r="AX555">
        <f t="shared" si="252"/>
        <v>0</v>
      </c>
    </row>
    <row r="556" spans="1:50" ht="110.25" hidden="1" x14ac:dyDescent="0.25">
      <c r="A556" s="115">
        <v>555</v>
      </c>
      <c r="B556" s="49" t="s">
        <v>1208</v>
      </c>
      <c r="C556" s="49" t="s">
        <v>1209</v>
      </c>
      <c r="D556" s="49" t="s">
        <v>1222</v>
      </c>
      <c r="E556" s="37">
        <v>150000</v>
      </c>
      <c r="F556" s="37">
        <v>0</v>
      </c>
      <c r="G556" s="37">
        <v>0</v>
      </c>
      <c r="H556" s="37">
        <v>3</v>
      </c>
      <c r="I556" s="37">
        <v>1</v>
      </c>
      <c r="J556" s="37">
        <v>0</v>
      </c>
      <c r="K556" s="37">
        <v>3</v>
      </c>
      <c r="L556" s="37">
        <v>0</v>
      </c>
      <c r="M556" s="37">
        <v>1</v>
      </c>
      <c r="N556" s="37">
        <v>6</v>
      </c>
      <c r="O556" s="37">
        <v>0</v>
      </c>
      <c r="P556" s="37">
        <v>3</v>
      </c>
      <c r="Q556" s="37">
        <v>0</v>
      </c>
      <c r="R556" s="37">
        <v>2</v>
      </c>
      <c r="S556" s="37">
        <v>3</v>
      </c>
      <c r="T556" s="37">
        <v>0</v>
      </c>
      <c r="U556" s="37">
        <v>0</v>
      </c>
      <c r="V556" s="37">
        <v>105000</v>
      </c>
      <c r="W556" s="86">
        <f t="shared" si="225"/>
        <v>22</v>
      </c>
      <c r="X556">
        <f t="shared" si="228"/>
        <v>0</v>
      </c>
      <c r="Y556">
        <f t="shared" si="229"/>
        <v>1</v>
      </c>
      <c r="Z556">
        <f t="shared" si="230"/>
        <v>0</v>
      </c>
      <c r="AA556">
        <f t="shared" si="231"/>
        <v>0</v>
      </c>
      <c r="AB556">
        <f t="shared" si="232"/>
        <v>0</v>
      </c>
      <c r="AC556">
        <f t="shared" si="233"/>
        <v>0</v>
      </c>
      <c r="AD556">
        <f t="shared" si="234"/>
        <v>0</v>
      </c>
      <c r="AE556">
        <f t="shared" si="235"/>
        <v>0</v>
      </c>
      <c r="AF556">
        <f t="shared" si="236"/>
        <v>0</v>
      </c>
      <c r="AG556">
        <f t="shared" si="237"/>
        <v>0</v>
      </c>
      <c r="AH556">
        <f t="shared" si="238"/>
        <v>0</v>
      </c>
      <c r="AI556">
        <f t="shared" si="239"/>
        <v>0</v>
      </c>
      <c r="AJ556">
        <f t="shared" si="240"/>
        <v>0</v>
      </c>
      <c r="AK556">
        <f t="shared" si="241"/>
        <v>0</v>
      </c>
      <c r="AL556">
        <f t="shared" si="242"/>
        <v>0</v>
      </c>
      <c r="AM556">
        <f t="shared" si="243"/>
        <v>0</v>
      </c>
      <c r="AN556">
        <f t="shared" si="244"/>
        <v>0</v>
      </c>
      <c r="AO556">
        <f t="shared" si="245"/>
        <v>0</v>
      </c>
      <c r="AP556">
        <f t="shared" si="226"/>
        <v>0</v>
      </c>
      <c r="AQ556">
        <f t="shared" si="246"/>
        <v>0</v>
      </c>
      <c r="AR556">
        <f t="shared" si="247"/>
        <v>0</v>
      </c>
      <c r="AS556">
        <f t="shared" si="248"/>
        <v>0</v>
      </c>
      <c r="AT556">
        <f t="shared" si="249"/>
        <v>0</v>
      </c>
      <c r="AU556">
        <f t="shared" si="227"/>
        <v>0</v>
      </c>
      <c r="AV556">
        <f t="shared" si="250"/>
        <v>0</v>
      </c>
      <c r="AW556">
        <f t="shared" si="251"/>
        <v>0</v>
      </c>
      <c r="AX556">
        <f t="shared" si="252"/>
        <v>0</v>
      </c>
    </row>
    <row r="557" spans="1:50" ht="63" hidden="1" x14ac:dyDescent="0.25">
      <c r="A557" s="115">
        <v>556</v>
      </c>
      <c r="B557" s="24" t="s">
        <v>1670</v>
      </c>
      <c r="C557" s="24" t="s">
        <v>303</v>
      </c>
      <c r="D557" s="24" t="s">
        <v>1672</v>
      </c>
      <c r="E557" s="37">
        <v>372500</v>
      </c>
      <c r="F557" s="37">
        <v>1</v>
      </c>
      <c r="G557" s="37">
        <v>0</v>
      </c>
      <c r="H557" s="37">
        <v>3</v>
      </c>
      <c r="I557" s="37">
        <v>4</v>
      </c>
      <c r="J557" s="37">
        <v>0</v>
      </c>
      <c r="K557" s="37">
        <v>1</v>
      </c>
      <c r="L557" s="37">
        <v>0</v>
      </c>
      <c r="M557" s="37">
        <v>7</v>
      </c>
      <c r="N557" s="37">
        <v>1</v>
      </c>
      <c r="O557" s="37">
        <v>0</v>
      </c>
      <c r="P557" s="37">
        <v>0</v>
      </c>
      <c r="Q557" s="37">
        <v>0</v>
      </c>
      <c r="R557" s="37">
        <v>2</v>
      </c>
      <c r="S557" s="37">
        <v>3</v>
      </c>
      <c r="T557" s="37">
        <v>0</v>
      </c>
      <c r="U557" s="37">
        <v>0</v>
      </c>
      <c r="V557" s="37">
        <v>297600</v>
      </c>
      <c r="W557" s="86">
        <f t="shared" si="225"/>
        <v>22</v>
      </c>
      <c r="X557">
        <f t="shared" si="228"/>
        <v>0</v>
      </c>
      <c r="Y557">
        <f t="shared" si="229"/>
        <v>0</v>
      </c>
      <c r="Z557">
        <f t="shared" si="230"/>
        <v>0</v>
      </c>
      <c r="AA557">
        <f t="shared" si="231"/>
        <v>0</v>
      </c>
      <c r="AB557">
        <f t="shared" si="232"/>
        <v>0</v>
      </c>
      <c r="AC557">
        <f t="shared" si="233"/>
        <v>0</v>
      </c>
      <c r="AD557">
        <f t="shared" si="234"/>
        <v>0</v>
      </c>
      <c r="AE557">
        <f t="shared" si="235"/>
        <v>0</v>
      </c>
      <c r="AF557">
        <f t="shared" si="236"/>
        <v>0</v>
      </c>
      <c r="AG557">
        <f t="shared" si="237"/>
        <v>0</v>
      </c>
      <c r="AH557">
        <f t="shared" si="238"/>
        <v>0</v>
      </c>
      <c r="AI557">
        <f t="shared" si="239"/>
        <v>0</v>
      </c>
      <c r="AJ557">
        <f t="shared" si="240"/>
        <v>0</v>
      </c>
      <c r="AK557">
        <f t="shared" si="241"/>
        <v>0</v>
      </c>
      <c r="AL557">
        <f t="shared" si="242"/>
        <v>0</v>
      </c>
      <c r="AM557">
        <f t="shared" si="243"/>
        <v>0</v>
      </c>
      <c r="AN557">
        <f t="shared" si="244"/>
        <v>0</v>
      </c>
      <c r="AO557">
        <f t="shared" si="245"/>
        <v>0</v>
      </c>
      <c r="AP557">
        <f t="shared" si="226"/>
        <v>0</v>
      </c>
      <c r="AQ557">
        <f t="shared" si="246"/>
        <v>0</v>
      </c>
      <c r="AR557">
        <f t="shared" si="247"/>
        <v>0</v>
      </c>
      <c r="AS557">
        <f t="shared" si="248"/>
        <v>0</v>
      </c>
      <c r="AT557">
        <f t="shared" si="249"/>
        <v>1</v>
      </c>
      <c r="AU557">
        <f t="shared" si="227"/>
        <v>0</v>
      </c>
      <c r="AV557">
        <f t="shared" si="250"/>
        <v>0</v>
      </c>
      <c r="AW557">
        <f t="shared" si="251"/>
        <v>0</v>
      </c>
      <c r="AX557">
        <f t="shared" si="252"/>
        <v>0</v>
      </c>
    </row>
    <row r="558" spans="1:50" ht="63" hidden="1" x14ac:dyDescent="0.25">
      <c r="A558" s="115">
        <v>557</v>
      </c>
      <c r="B558" s="24" t="s">
        <v>412</v>
      </c>
      <c r="C558" s="24" t="s">
        <v>23</v>
      </c>
      <c r="D558" s="24" t="s">
        <v>415</v>
      </c>
      <c r="E558" s="47">
        <v>62049</v>
      </c>
      <c r="F558" s="37">
        <v>0</v>
      </c>
      <c r="G558" s="37">
        <v>0</v>
      </c>
      <c r="H558" s="37">
        <v>5</v>
      </c>
      <c r="I558" s="37">
        <v>1</v>
      </c>
      <c r="J558" s="37">
        <v>0</v>
      </c>
      <c r="K558" s="37">
        <v>1</v>
      </c>
      <c r="L558" s="37">
        <v>0</v>
      </c>
      <c r="M558" s="37">
        <v>5</v>
      </c>
      <c r="N558" s="37">
        <v>5</v>
      </c>
      <c r="O558" s="37">
        <v>0</v>
      </c>
      <c r="P558" s="37">
        <v>0</v>
      </c>
      <c r="Q558" s="37">
        <v>0</v>
      </c>
      <c r="R558" s="37">
        <v>2</v>
      </c>
      <c r="S558" s="37">
        <v>3</v>
      </c>
      <c r="T558" s="37">
        <v>0</v>
      </c>
      <c r="U558" s="37">
        <v>0</v>
      </c>
      <c r="V558" s="47"/>
      <c r="W558" s="86">
        <f t="shared" si="225"/>
        <v>22</v>
      </c>
      <c r="X558">
        <f t="shared" si="228"/>
        <v>1</v>
      </c>
      <c r="Y558">
        <f t="shared" si="229"/>
        <v>0</v>
      </c>
      <c r="Z558">
        <f t="shared" si="230"/>
        <v>0</v>
      </c>
      <c r="AA558">
        <f t="shared" si="231"/>
        <v>0</v>
      </c>
      <c r="AB558">
        <f t="shared" si="232"/>
        <v>0</v>
      </c>
      <c r="AC558">
        <f t="shared" si="233"/>
        <v>0</v>
      </c>
      <c r="AD558">
        <f t="shared" si="234"/>
        <v>0</v>
      </c>
      <c r="AE558">
        <f t="shared" si="235"/>
        <v>0</v>
      </c>
      <c r="AF558">
        <f t="shared" si="236"/>
        <v>0</v>
      </c>
      <c r="AG558">
        <f t="shared" si="237"/>
        <v>0</v>
      </c>
      <c r="AH558">
        <f t="shared" si="238"/>
        <v>0</v>
      </c>
      <c r="AI558">
        <f t="shared" si="239"/>
        <v>0</v>
      </c>
      <c r="AJ558">
        <f t="shared" si="240"/>
        <v>0</v>
      </c>
      <c r="AK558">
        <f t="shared" si="241"/>
        <v>0</v>
      </c>
      <c r="AL558">
        <f t="shared" si="242"/>
        <v>0</v>
      </c>
      <c r="AM558">
        <f t="shared" si="243"/>
        <v>0</v>
      </c>
      <c r="AN558">
        <f t="shared" si="244"/>
        <v>0</v>
      </c>
      <c r="AO558">
        <f t="shared" si="245"/>
        <v>0</v>
      </c>
      <c r="AP558">
        <f t="shared" si="226"/>
        <v>0</v>
      </c>
      <c r="AQ558">
        <f t="shared" si="246"/>
        <v>0</v>
      </c>
      <c r="AR558">
        <f t="shared" si="247"/>
        <v>0</v>
      </c>
      <c r="AS558">
        <f t="shared" si="248"/>
        <v>0</v>
      </c>
      <c r="AT558">
        <f t="shared" si="249"/>
        <v>0</v>
      </c>
      <c r="AU558">
        <f t="shared" si="227"/>
        <v>0</v>
      </c>
      <c r="AV558">
        <f t="shared" si="250"/>
        <v>0</v>
      </c>
      <c r="AW558">
        <f t="shared" si="251"/>
        <v>0</v>
      </c>
      <c r="AX558">
        <f t="shared" si="252"/>
        <v>0</v>
      </c>
    </row>
    <row r="559" spans="1:50" ht="126" hidden="1" x14ac:dyDescent="0.25">
      <c r="A559" s="115">
        <v>558</v>
      </c>
      <c r="B559" s="7" t="s">
        <v>116</v>
      </c>
      <c r="C559" s="7" t="s">
        <v>125</v>
      </c>
      <c r="D559" s="7" t="s">
        <v>126</v>
      </c>
      <c r="E559" s="47">
        <v>600000</v>
      </c>
      <c r="F559" s="37">
        <v>0</v>
      </c>
      <c r="G559" s="85">
        <v>0</v>
      </c>
      <c r="H559" s="85">
        <v>5</v>
      </c>
      <c r="I559" s="85">
        <v>1</v>
      </c>
      <c r="J559" s="85">
        <v>0</v>
      </c>
      <c r="K559" s="85">
        <v>5</v>
      </c>
      <c r="L559" s="85">
        <v>0</v>
      </c>
      <c r="M559" s="85">
        <v>1</v>
      </c>
      <c r="N559" s="85">
        <v>5</v>
      </c>
      <c r="O559" s="37">
        <v>0</v>
      </c>
      <c r="P559" s="37">
        <v>0</v>
      </c>
      <c r="Q559" s="85">
        <v>0</v>
      </c>
      <c r="R559" s="85">
        <v>2</v>
      </c>
      <c r="S559" s="85">
        <v>3</v>
      </c>
      <c r="T559" s="85">
        <v>0</v>
      </c>
      <c r="U559" s="85">
        <v>0</v>
      </c>
      <c r="V559" s="47">
        <v>420000</v>
      </c>
      <c r="W559" s="86">
        <f t="shared" si="225"/>
        <v>22</v>
      </c>
      <c r="X559">
        <f t="shared" si="228"/>
        <v>0</v>
      </c>
      <c r="Y559">
        <f t="shared" si="229"/>
        <v>0</v>
      </c>
      <c r="Z559">
        <f t="shared" si="230"/>
        <v>0</v>
      </c>
      <c r="AA559">
        <f t="shared" si="231"/>
        <v>0</v>
      </c>
      <c r="AB559">
        <f t="shared" si="232"/>
        <v>0</v>
      </c>
      <c r="AC559">
        <f t="shared" si="233"/>
        <v>0</v>
      </c>
      <c r="AD559">
        <f t="shared" si="234"/>
        <v>0</v>
      </c>
      <c r="AE559">
        <f t="shared" si="235"/>
        <v>0</v>
      </c>
      <c r="AF559">
        <f t="shared" si="236"/>
        <v>0</v>
      </c>
      <c r="AG559">
        <f t="shared" si="237"/>
        <v>0</v>
      </c>
      <c r="AH559">
        <f t="shared" si="238"/>
        <v>0</v>
      </c>
      <c r="AI559">
        <f t="shared" si="239"/>
        <v>0</v>
      </c>
      <c r="AJ559">
        <f t="shared" si="240"/>
        <v>1</v>
      </c>
      <c r="AK559">
        <f t="shared" si="241"/>
        <v>0</v>
      </c>
      <c r="AL559">
        <f t="shared" si="242"/>
        <v>0</v>
      </c>
      <c r="AM559">
        <f t="shared" si="243"/>
        <v>0</v>
      </c>
      <c r="AN559">
        <f t="shared" si="244"/>
        <v>0</v>
      </c>
      <c r="AO559">
        <f t="shared" si="245"/>
        <v>0</v>
      </c>
      <c r="AP559">
        <f t="shared" si="226"/>
        <v>0</v>
      </c>
      <c r="AQ559">
        <f t="shared" si="246"/>
        <v>0</v>
      </c>
      <c r="AR559">
        <f t="shared" si="247"/>
        <v>0</v>
      </c>
      <c r="AS559">
        <f t="shared" si="248"/>
        <v>0</v>
      </c>
      <c r="AT559">
        <f t="shared" si="249"/>
        <v>0</v>
      </c>
      <c r="AU559">
        <f t="shared" si="227"/>
        <v>0</v>
      </c>
      <c r="AV559">
        <f t="shared" si="250"/>
        <v>0</v>
      </c>
      <c r="AW559">
        <f t="shared" si="251"/>
        <v>0</v>
      </c>
      <c r="AX559">
        <f t="shared" si="252"/>
        <v>0</v>
      </c>
    </row>
    <row r="560" spans="1:50" ht="94.5" hidden="1" x14ac:dyDescent="0.25">
      <c r="A560" s="115">
        <v>559</v>
      </c>
      <c r="B560" s="48" t="s">
        <v>1608</v>
      </c>
      <c r="C560" s="48" t="s">
        <v>1609</v>
      </c>
      <c r="D560" s="48" t="s">
        <v>1611</v>
      </c>
      <c r="E560" s="47">
        <v>379730</v>
      </c>
      <c r="F560" s="85">
        <v>4</v>
      </c>
      <c r="G560" s="85">
        <v>0</v>
      </c>
      <c r="H560" s="85">
        <v>3</v>
      </c>
      <c r="I560" s="85">
        <v>1</v>
      </c>
      <c r="J560" s="85">
        <v>0</v>
      </c>
      <c r="K560" s="85">
        <v>2</v>
      </c>
      <c r="L560" s="85">
        <v>0</v>
      </c>
      <c r="M560" s="85">
        <v>1</v>
      </c>
      <c r="N560" s="85">
        <v>5</v>
      </c>
      <c r="O560" s="85">
        <v>0</v>
      </c>
      <c r="P560" s="85">
        <v>1</v>
      </c>
      <c r="Q560" s="85">
        <v>0</v>
      </c>
      <c r="R560" s="85">
        <v>2</v>
      </c>
      <c r="S560" s="85">
        <v>3</v>
      </c>
      <c r="T560" s="85">
        <v>0</v>
      </c>
      <c r="U560" s="48" t="s">
        <v>1612</v>
      </c>
      <c r="V560" s="47">
        <v>254454.1</v>
      </c>
      <c r="W560" s="86">
        <f t="shared" si="225"/>
        <v>22</v>
      </c>
      <c r="X560">
        <f t="shared" si="228"/>
        <v>0</v>
      </c>
      <c r="Y560">
        <f t="shared" si="229"/>
        <v>0</v>
      </c>
      <c r="Z560">
        <f t="shared" si="230"/>
        <v>0</v>
      </c>
      <c r="AA560">
        <f t="shared" si="231"/>
        <v>0</v>
      </c>
      <c r="AB560">
        <f t="shared" si="232"/>
        <v>0</v>
      </c>
      <c r="AC560">
        <f t="shared" si="233"/>
        <v>0</v>
      </c>
      <c r="AD560">
        <f t="shared" si="234"/>
        <v>0</v>
      </c>
      <c r="AE560">
        <f t="shared" si="235"/>
        <v>0</v>
      </c>
      <c r="AF560">
        <f t="shared" si="236"/>
        <v>0</v>
      </c>
      <c r="AG560">
        <f t="shared" si="237"/>
        <v>0</v>
      </c>
      <c r="AH560">
        <f t="shared" si="238"/>
        <v>0</v>
      </c>
      <c r="AI560">
        <f t="shared" si="239"/>
        <v>0</v>
      </c>
      <c r="AJ560">
        <f t="shared" si="240"/>
        <v>0</v>
      </c>
      <c r="AK560">
        <f t="shared" si="241"/>
        <v>0</v>
      </c>
      <c r="AL560">
        <f t="shared" si="242"/>
        <v>0</v>
      </c>
      <c r="AM560">
        <f t="shared" si="243"/>
        <v>0</v>
      </c>
      <c r="AN560">
        <f t="shared" si="244"/>
        <v>0</v>
      </c>
      <c r="AO560">
        <f t="shared" si="245"/>
        <v>0</v>
      </c>
      <c r="AP560">
        <f t="shared" si="226"/>
        <v>0</v>
      </c>
      <c r="AQ560">
        <f t="shared" si="246"/>
        <v>0</v>
      </c>
      <c r="AR560">
        <f t="shared" si="247"/>
        <v>0</v>
      </c>
      <c r="AS560">
        <f t="shared" si="248"/>
        <v>0</v>
      </c>
      <c r="AT560">
        <f t="shared" si="249"/>
        <v>0</v>
      </c>
      <c r="AU560">
        <f t="shared" si="227"/>
        <v>0</v>
      </c>
      <c r="AV560">
        <f t="shared" si="250"/>
        <v>1</v>
      </c>
      <c r="AW560">
        <f t="shared" si="251"/>
        <v>0</v>
      </c>
      <c r="AX560">
        <f t="shared" si="252"/>
        <v>0</v>
      </c>
    </row>
    <row r="561" spans="1:50" ht="110.25" hidden="1" x14ac:dyDescent="0.25">
      <c r="A561" s="115">
        <v>560</v>
      </c>
      <c r="B561" s="24" t="s">
        <v>1056</v>
      </c>
      <c r="C561" s="24" t="s">
        <v>1057</v>
      </c>
      <c r="D561" s="49" t="s">
        <v>1058</v>
      </c>
      <c r="E561" s="47">
        <v>1476253.2</v>
      </c>
      <c r="F561" s="37">
        <v>0</v>
      </c>
      <c r="G561" s="37">
        <v>0</v>
      </c>
      <c r="H561" s="37">
        <v>5</v>
      </c>
      <c r="I561" s="37">
        <v>1</v>
      </c>
      <c r="J561" s="37">
        <v>0</v>
      </c>
      <c r="K561" s="37">
        <v>5</v>
      </c>
      <c r="L561" s="37">
        <v>0</v>
      </c>
      <c r="M561" s="37">
        <v>1</v>
      </c>
      <c r="N561" s="37">
        <v>4</v>
      </c>
      <c r="O561" s="37">
        <v>0</v>
      </c>
      <c r="P561" s="37">
        <v>0</v>
      </c>
      <c r="Q561" s="37">
        <v>0</v>
      </c>
      <c r="R561" s="37">
        <v>2</v>
      </c>
      <c r="S561" s="37">
        <v>3</v>
      </c>
      <c r="T561" s="37">
        <v>0</v>
      </c>
      <c r="U561" s="37">
        <v>0</v>
      </c>
      <c r="V561" s="47">
        <v>1033377.24</v>
      </c>
      <c r="W561" s="86">
        <f t="shared" si="225"/>
        <v>21</v>
      </c>
      <c r="X561">
        <f t="shared" si="228"/>
        <v>0</v>
      </c>
      <c r="Y561">
        <f t="shared" si="229"/>
        <v>0</v>
      </c>
      <c r="Z561">
        <f t="shared" si="230"/>
        <v>0</v>
      </c>
      <c r="AA561">
        <f t="shared" si="231"/>
        <v>0</v>
      </c>
      <c r="AB561">
        <f t="shared" si="232"/>
        <v>0</v>
      </c>
      <c r="AC561">
        <f t="shared" si="233"/>
        <v>0</v>
      </c>
      <c r="AD561">
        <f t="shared" si="234"/>
        <v>0</v>
      </c>
      <c r="AE561">
        <f t="shared" si="235"/>
        <v>0</v>
      </c>
      <c r="AF561">
        <f t="shared" si="236"/>
        <v>0</v>
      </c>
      <c r="AG561">
        <f t="shared" si="237"/>
        <v>0</v>
      </c>
      <c r="AH561">
        <f t="shared" si="238"/>
        <v>1</v>
      </c>
      <c r="AI561">
        <f t="shared" si="239"/>
        <v>0</v>
      </c>
      <c r="AJ561">
        <f t="shared" si="240"/>
        <v>0</v>
      </c>
      <c r="AK561">
        <f t="shared" si="241"/>
        <v>0</v>
      </c>
      <c r="AL561">
        <f t="shared" si="242"/>
        <v>0</v>
      </c>
      <c r="AM561">
        <f t="shared" si="243"/>
        <v>0</v>
      </c>
      <c r="AN561">
        <f t="shared" si="244"/>
        <v>0</v>
      </c>
      <c r="AO561">
        <f t="shared" si="245"/>
        <v>0</v>
      </c>
      <c r="AP561">
        <f t="shared" si="226"/>
        <v>0</v>
      </c>
      <c r="AQ561">
        <f t="shared" si="246"/>
        <v>0</v>
      </c>
      <c r="AR561">
        <f t="shared" si="247"/>
        <v>0</v>
      </c>
      <c r="AS561">
        <f t="shared" si="248"/>
        <v>0</v>
      </c>
      <c r="AT561">
        <f t="shared" si="249"/>
        <v>0</v>
      </c>
      <c r="AU561">
        <f t="shared" si="227"/>
        <v>0</v>
      </c>
      <c r="AV561">
        <f t="shared" si="250"/>
        <v>0</v>
      </c>
      <c r="AW561">
        <f t="shared" si="251"/>
        <v>0</v>
      </c>
      <c r="AX561">
        <f t="shared" si="252"/>
        <v>0</v>
      </c>
    </row>
    <row r="562" spans="1:50" ht="110.25" hidden="1" x14ac:dyDescent="0.25">
      <c r="A562" s="115">
        <v>561</v>
      </c>
      <c r="B562" s="7" t="s">
        <v>113</v>
      </c>
      <c r="C562" s="7" t="s">
        <v>114</v>
      </c>
      <c r="D562" s="7" t="s">
        <v>115</v>
      </c>
      <c r="E562" s="47">
        <v>1000000</v>
      </c>
      <c r="F562" s="37">
        <v>0</v>
      </c>
      <c r="G562" s="85">
        <v>0</v>
      </c>
      <c r="H562" s="85">
        <v>3</v>
      </c>
      <c r="I562" s="85">
        <v>2</v>
      </c>
      <c r="J562" s="85">
        <v>0</v>
      </c>
      <c r="K562" s="85">
        <v>1</v>
      </c>
      <c r="L562" s="85">
        <v>0</v>
      </c>
      <c r="M562" s="85">
        <v>1</v>
      </c>
      <c r="N562" s="85">
        <v>9</v>
      </c>
      <c r="O562" s="37">
        <v>0</v>
      </c>
      <c r="P562" s="37">
        <v>0</v>
      </c>
      <c r="Q562" s="85">
        <v>0</v>
      </c>
      <c r="R562" s="85">
        <v>2</v>
      </c>
      <c r="S562" s="85">
        <v>3</v>
      </c>
      <c r="T562" s="85">
        <v>0</v>
      </c>
      <c r="U562" s="85">
        <v>0</v>
      </c>
      <c r="V562" s="47">
        <v>800000</v>
      </c>
      <c r="W562" s="86">
        <f t="shared" si="225"/>
        <v>21</v>
      </c>
      <c r="X562">
        <f t="shared" si="228"/>
        <v>0</v>
      </c>
      <c r="Y562">
        <f t="shared" si="229"/>
        <v>0</v>
      </c>
      <c r="Z562">
        <f t="shared" si="230"/>
        <v>0</v>
      </c>
      <c r="AA562">
        <f t="shared" si="231"/>
        <v>0</v>
      </c>
      <c r="AB562">
        <f t="shared" si="232"/>
        <v>0</v>
      </c>
      <c r="AC562">
        <f t="shared" si="233"/>
        <v>0</v>
      </c>
      <c r="AD562">
        <f t="shared" si="234"/>
        <v>0</v>
      </c>
      <c r="AE562">
        <f t="shared" si="235"/>
        <v>0</v>
      </c>
      <c r="AF562">
        <f t="shared" si="236"/>
        <v>0</v>
      </c>
      <c r="AG562">
        <f t="shared" si="237"/>
        <v>0</v>
      </c>
      <c r="AH562">
        <f t="shared" si="238"/>
        <v>0</v>
      </c>
      <c r="AI562">
        <f t="shared" si="239"/>
        <v>0</v>
      </c>
      <c r="AJ562">
        <f t="shared" si="240"/>
        <v>1</v>
      </c>
      <c r="AK562">
        <f t="shared" si="241"/>
        <v>0</v>
      </c>
      <c r="AL562">
        <f t="shared" si="242"/>
        <v>0</v>
      </c>
      <c r="AM562">
        <f t="shared" si="243"/>
        <v>0</v>
      </c>
      <c r="AN562">
        <f t="shared" si="244"/>
        <v>0</v>
      </c>
      <c r="AO562">
        <f t="shared" si="245"/>
        <v>0</v>
      </c>
      <c r="AP562">
        <f t="shared" si="226"/>
        <v>0</v>
      </c>
      <c r="AQ562">
        <f t="shared" si="246"/>
        <v>0</v>
      </c>
      <c r="AR562">
        <f t="shared" si="247"/>
        <v>0</v>
      </c>
      <c r="AS562">
        <f t="shared" si="248"/>
        <v>0</v>
      </c>
      <c r="AT562">
        <f t="shared" si="249"/>
        <v>0</v>
      </c>
      <c r="AU562">
        <f t="shared" si="227"/>
        <v>0</v>
      </c>
      <c r="AV562">
        <f t="shared" si="250"/>
        <v>0</v>
      </c>
      <c r="AW562">
        <f t="shared" si="251"/>
        <v>0</v>
      </c>
      <c r="AX562">
        <f t="shared" si="252"/>
        <v>0</v>
      </c>
    </row>
    <row r="563" spans="1:50" ht="78.75" hidden="1" x14ac:dyDescent="0.25">
      <c r="A563" s="115">
        <v>562</v>
      </c>
      <c r="B563" s="24" t="s">
        <v>312</v>
      </c>
      <c r="C563" s="24" t="s">
        <v>249</v>
      </c>
      <c r="D563" s="24" t="s">
        <v>313</v>
      </c>
      <c r="E563" s="47">
        <v>685715.68</v>
      </c>
      <c r="F563" s="37">
        <v>0</v>
      </c>
      <c r="G563" s="37">
        <v>0</v>
      </c>
      <c r="H563" s="37">
        <v>5</v>
      </c>
      <c r="I563" s="37">
        <v>1</v>
      </c>
      <c r="J563" s="37">
        <v>0</v>
      </c>
      <c r="K563" s="37">
        <v>3</v>
      </c>
      <c r="L563" s="37">
        <v>0</v>
      </c>
      <c r="M563" s="37">
        <v>1</v>
      </c>
      <c r="N563" s="37">
        <v>5</v>
      </c>
      <c r="O563" s="37">
        <v>0</v>
      </c>
      <c r="P563" s="37">
        <v>0</v>
      </c>
      <c r="Q563" s="37">
        <v>0</v>
      </c>
      <c r="R563" s="37">
        <v>2</v>
      </c>
      <c r="S563" s="37">
        <v>3</v>
      </c>
      <c r="T563" s="37">
        <v>1</v>
      </c>
      <c r="U563" s="37">
        <v>0</v>
      </c>
      <c r="V563" s="47">
        <v>548572.56000000006</v>
      </c>
      <c r="W563" s="86">
        <f t="shared" si="225"/>
        <v>21</v>
      </c>
      <c r="X563">
        <f t="shared" si="228"/>
        <v>0</v>
      </c>
      <c r="Y563">
        <f t="shared" si="229"/>
        <v>0</v>
      </c>
      <c r="Z563">
        <f t="shared" si="230"/>
        <v>0</v>
      </c>
      <c r="AA563">
        <f t="shared" si="231"/>
        <v>0</v>
      </c>
      <c r="AB563">
        <f t="shared" si="232"/>
        <v>0</v>
      </c>
      <c r="AC563">
        <f t="shared" si="233"/>
        <v>0</v>
      </c>
      <c r="AD563">
        <f t="shared" si="234"/>
        <v>0</v>
      </c>
      <c r="AE563">
        <f t="shared" si="235"/>
        <v>0</v>
      </c>
      <c r="AF563">
        <f t="shared" si="236"/>
        <v>0</v>
      </c>
      <c r="AG563">
        <f t="shared" si="237"/>
        <v>0</v>
      </c>
      <c r="AH563">
        <f t="shared" si="238"/>
        <v>0</v>
      </c>
      <c r="AI563">
        <f t="shared" si="239"/>
        <v>0</v>
      </c>
      <c r="AJ563">
        <f t="shared" si="240"/>
        <v>0</v>
      </c>
      <c r="AK563">
        <f t="shared" si="241"/>
        <v>0</v>
      </c>
      <c r="AL563">
        <f t="shared" si="242"/>
        <v>0</v>
      </c>
      <c r="AM563">
        <f t="shared" si="243"/>
        <v>0</v>
      </c>
      <c r="AN563">
        <f t="shared" si="244"/>
        <v>0</v>
      </c>
      <c r="AO563">
        <f t="shared" si="245"/>
        <v>0</v>
      </c>
      <c r="AP563">
        <f t="shared" si="226"/>
        <v>0</v>
      </c>
      <c r="AQ563">
        <f t="shared" si="246"/>
        <v>0</v>
      </c>
      <c r="AR563">
        <f t="shared" si="247"/>
        <v>0</v>
      </c>
      <c r="AS563">
        <f t="shared" si="248"/>
        <v>0</v>
      </c>
      <c r="AT563">
        <f t="shared" si="249"/>
        <v>0</v>
      </c>
      <c r="AU563">
        <f t="shared" si="227"/>
        <v>1</v>
      </c>
      <c r="AV563">
        <f t="shared" si="250"/>
        <v>0</v>
      </c>
      <c r="AW563">
        <f t="shared" si="251"/>
        <v>0</v>
      </c>
      <c r="AX563">
        <f t="shared" si="252"/>
        <v>0</v>
      </c>
    </row>
    <row r="564" spans="1:50" ht="141.75" hidden="1" x14ac:dyDescent="0.25">
      <c r="A564" s="115">
        <v>563</v>
      </c>
      <c r="B564" s="24" t="s">
        <v>1430</v>
      </c>
      <c r="C564" s="24" t="s">
        <v>1057</v>
      </c>
      <c r="D564" s="24" t="s">
        <v>1431</v>
      </c>
      <c r="E564" s="47">
        <v>2849299</v>
      </c>
      <c r="F564" s="37">
        <v>0</v>
      </c>
      <c r="G564" s="37">
        <v>0</v>
      </c>
      <c r="H564" s="37">
        <v>5</v>
      </c>
      <c r="I564" s="37">
        <v>5</v>
      </c>
      <c r="J564" s="37">
        <v>0</v>
      </c>
      <c r="K564" s="37">
        <v>1</v>
      </c>
      <c r="L564" s="37">
        <v>0</v>
      </c>
      <c r="M564" s="37">
        <v>4</v>
      </c>
      <c r="N564" s="37">
        <v>1</v>
      </c>
      <c r="O564" s="37">
        <v>0</v>
      </c>
      <c r="P564" s="37">
        <v>0</v>
      </c>
      <c r="Q564" s="37">
        <v>0</v>
      </c>
      <c r="R564" s="37">
        <v>2</v>
      </c>
      <c r="S564" s="37">
        <v>3</v>
      </c>
      <c r="T564" s="37">
        <v>0</v>
      </c>
      <c r="U564" s="37">
        <v>0</v>
      </c>
      <c r="V564" s="47">
        <v>1994509.3</v>
      </c>
      <c r="W564" s="86">
        <f t="shared" si="225"/>
        <v>21</v>
      </c>
      <c r="X564">
        <f t="shared" si="228"/>
        <v>0</v>
      </c>
      <c r="Y564">
        <f t="shared" si="229"/>
        <v>0</v>
      </c>
      <c r="Z564">
        <f t="shared" si="230"/>
        <v>0</v>
      </c>
      <c r="AA564">
        <f t="shared" si="231"/>
        <v>0</v>
      </c>
      <c r="AB564">
        <f t="shared" si="232"/>
        <v>0</v>
      </c>
      <c r="AC564">
        <f t="shared" si="233"/>
        <v>0</v>
      </c>
      <c r="AD564">
        <f t="shared" si="234"/>
        <v>0</v>
      </c>
      <c r="AE564">
        <f t="shared" si="235"/>
        <v>0</v>
      </c>
      <c r="AF564">
        <f t="shared" si="236"/>
        <v>0</v>
      </c>
      <c r="AG564">
        <f t="shared" si="237"/>
        <v>0</v>
      </c>
      <c r="AH564">
        <f t="shared" si="238"/>
        <v>0</v>
      </c>
      <c r="AI564">
        <f t="shared" si="239"/>
        <v>0</v>
      </c>
      <c r="AJ564">
        <f t="shared" si="240"/>
        <v>0</v>
      </c>
      <c r="AK564">
        <f t="shared" si="241"/>
        <v>0</v>
      </c>
      <c r="AL564">
        <f t="shared" si="242"/>
        <v>0</v>
      </c>
      <c r="AM564">
        <f t="shared" si="243"/>
        <v>0</v>
      </c>
      <c r="AN564">
        <f t="shared" si="244"/>
        <v>0</v>
      </c>
      <c r="AO564">
        <f t="shared" si="245"/>
        <v>0</v>
      </c>
      <c r="AP564">
        <f t="shared" si="226"/>
        <v>0</v>
      </c>
      <c r="AQ564">
        <f t="shared" si="246"/>
        <v>0</v>
      </c>
      <c r="AR564">
        <f t="shared" si="247"/>
        <v>0</v>
      </c>
      <c r="AS564">
        <f t="shared" si="248"/>
        <v>0</v>
      </c>
      <c r="AT564">
        <f t="shared" si="249"/>
        <v>0</v>
      </c>
      <c r="AU564">
        <f t="shared" si="227"/>
        <v>0</v>
      </c>
      <c r="AV564">
        <f t="shared" si="250"/>
        <v>1</v>
      </c>
      <c r="AW564">
        <f t="shared" si="251"/>
        <v>0</v>
      </c>
      <c r="AX564">
        <f t="shared" si="252"/>
        <v>0</v>
      </c>
    </row>
    <row r="565" spans="1:50" ht="63" hidden="1" x14ac:dyDescent="0.25">
      <c r="A565" s="115">
        <v>564</v>
      </c>
      <c r="B565" s="24" t="s">
        <v>1149</v>
      </c>
      <c r="C565" s="24" t="s">
        <v>716</v>
      </c>
      <c r="D565" s="24" t="s">
        <v>1158</v>
      </c>
      <c r="E565" s="37">
        <v>460000</v>
      </c>
      <c r="F565" s="37">
        <v>0</v>
      </c>
      <c r="G565" s="37">
        <v>0</v>
      </c>
      <c r="H565" s="37">
        <v>5</v>
      </c>
      <c r="I565" s="37">
        <v>1</v>
      </c>
      <c r="J565" s="37">
        <v>0</v>
      </c>
      <c r="K565" s="37">
        <v>4</v>
      </c>
      <c r="L565" s="37">
        <v>0</v>
      </c>
      <c r="M565" s="37">
        <v>1</v>
      </c>
      <c r="N565" s="37">
        <v>5</v>
      </c>
      <c r="O565" s="37">
        <v>0</v>
      </c>
      <c r="P565" s="37">
        <v>0</v>
      </c>
      <c r="Q565" s="37">
        <v>0</v>
      </c>
      <c r="R565" s="37">
        <v>2</v>
      </c>
      <c r="S565" s="37">
        <v>3</v>
      </c>
      <c r="T565" s="37">
        <v>0</v>
      </c>
      <c r="U565" s="37">
        <v>0</v>
      </c>
      <c r="V565" s="37">
        <v>322000</v>
      </c>
      <c r="W565" s="86">
        <f t="shared" si="225"/>
        <v>21</v>
      </c>
      <c r="X565">
        <f t="shared" si="228"/>
        <v>0</v>
      </c>
      <c r="Y565">
        <f t="shared" si="229"/>
        <v>0</v>
      </c>
      <c r="Z565">
        <f t="shared" si="230"/>
        <v>0</v>
      </c>
      <c r="AA565">
        <f t="shared" si="231"/>
        <v>0</v>
      </c>
      <c r="AB565">
        <f t="shared" si="232"/>
        <v>0</v>
      </c>
      <c r="AC565">
        <f t="shared" si="233"/>
        <v>0</v>
      </c>
      <c r="AD565">
        <f t="shared" si="234"/>
        <v>0</v>
      </c>
      <c r="AE565">
        <f t="shared" si="235"/>
        <v>0</v>
      </c>
      <c r="AF565">
        <f t="shared" si="236"/>
        <v>0</v>
      </c>
      <c r="AG565">
        <f t="shared" si="237"/>
        <v>0</v>
      </c>
      <c r="AH565">
        <f t="shared" si="238"/>
        <v>0</v>
      </c>
      <c r="AI565">
        <f t="shared" si="239"/>
        <v>0</v>
      </c>
      <c r="AJ565">
        <f t="shared" si="240"/>
        <v>1</v>
      </c>
      <c r="AK565">
        <f t="shared" si="241"/>
        <v>0</v>
      </c>
      <c r="AL565">
        <f t="shared" si="242"/>
        <v>0</v>
      </c>
      <c r="AM565">
        <f t="shared" si="243"/>
        <v>0</v>
      </c>
      <c r="AN565">
        <f t="shared" si="244"/>
        <v>0</v>
      </c>
      <c r="AO565">
        <f t="shared" si="245"/>
        <v>0</v>
      </c>
      <c r="AP565">
        <f t="shared" si="226"/>
        <v>0</v>
      </c>
      <c r="AQ565">
        <f t="shared" si="246"/>
        <v>0</v>
      </c>
      <c r="AR565">
        <f t="shared" si="247"/>
        <v>0</v>
      </c>
      <c r="AS565">
        <f t="shared" si="248"/>
        <v>0</v>
      </c>
      <c r="AT565">
        <f t="shared" si="249"/>
        <v>0</v>
      </c>
      <c r="AU565">
        <f t="shared" si="227"/>
        <v>0</v>
      </c>
      <c r="AV565">
        <f t="shared" si="250"/>
        <v>0</v>
      </c>
      <c r="AW565">
        <f t="shared" si="251"/>
        <v>0</v>
      </c>
      <c r="AX565">
        <f t="shared" si="252"/>
        <v>0</v>
      </c>
    </row>
    <row r="566" spans="1:50" ht="63" hidden="1" x14ac:dyDescent="0.25">
      <c r="A566" s="115">
        <v>565</v>
      </c>
      <c r="B566" s="49" t="s">
        <v>1203</v>
      </c>
      <c r="C566" s="49" t="s">
        <v>1206</v>
      </c>
      <c r="D566" s="49" t="s">
        <v>1218</v>
      </c>
      <c r="E566" s="37">
        <v>180000</v>
      </c>
      <c r="F566" s="37">
        <v>0</v>
      </c>
      <c r="G566" s="37">
        <v>0</v>
      </c>
      <c r="H566" s="37">
        <v>3</v>
      </c>
      <c r="I566" s="37">
        <v>3</v>
      </c>
      <c r="J566" s="37">
        <v>0</v>
      </c>
      <c r="K566" s="37">
        <v>2</v>
      </c>
      <c r="L566" s="37">
        <v>0</v>
      </c>
      <c r="M566" s="37">
        <v>7</v>
      </c>
      <c r="N566" s="37">
        <v>1</v>
      </c>
      <c r="O566" s="37">
        <v>0</v>
      </c>
      <c r="P566" s="37">
        <v>0</v>
      </c>
      <c r="Q566" s="37">
        <v>0</v>
      </c>
      <c r="R566" s="37">
        <v>2</v>
      </c>
      <c r="S566" s="37">
        <v>3</v>
      </c>
      <c r="T566" s="37">
        <v>0</v>
      </c>
      <c r="U566" s="37">
        <v>0</v>
      </c>
      <c r="V566" s="37">
        <v>144000</v>
      </c>
      <c r="W566" s="86">
        <f t="shared" ref="W566:W629" si="253">SUM(F566:U566)</f>
        <v>21</v>
      </c>
      <c r="X566">
        <f t="shared" si="228"/>
        <v>0</v>
      </c>
      <c r="Y566">
        <f t="shared" si="229"/>
        <v>1</v>
      </c>
      <c r="Z566">
        <f t="shared" si="230"/>
        <v>0</v>
      </c>
      <c r="AA566">
        <f t="shared" si="231"/>
        <v>0</v>
      </c>
      <c r="AB566">
        <f t="shared" si="232"/>
        <v>0</v>
      </c>
      <c r="AC566">
        <f t="shared" si="233"/>
        <v>0</v>
      </c>
      <c r="AD566">
        <f t="shared" si="234"/>
        <v>0</v>
      </c>
      <c r="AE566">
        <f t="shared" si="235"/>
        <v>0</v>
      </c>
      <c r="AF566">
        <f t="shared" si="236"/>
        <v>0</v>
      </c>
      <c r="AG566">
        <f t="shared" si="237"/>
        <v>0</v>
      </c>
      <c r="AH566">
        <f t="shared" si="238"/>
        <v>0</v>
      </c>
      <c r="AI566">
        <f t="shared" si="239"/>
        <v>0</v>
      </c>
      <c r="AJ566">
        <f t="shared" si="240"/>
        <v>0</v>
      </c>
      <c r="AK566">
        <f t="shared" si="241"/>
        <v>0</v>
      </c>
      <c r="AL566">
        <f t="shared" si="242"/>
        <v>0</v>
      </c>
      <c r="AM566">
        <f t="shared" si="243"/>
        <v>0</v>
      </c>
      <c r="AN566">
        <f t="shared" si="244"/>
        <v>0</v>
      </c>
      <c r="AO566">
        <f t="shared" si="245"/>
        <v>0</v>
      </c>
      <c r="AP566">
        <f t="shared" si="226"/>
        <v>0</v>
      </c>
      <c r="AQ566">
        <f t="shared" si="246"/>
        <v>0</v>
      </c>
      <c r="AR566">
        <f t="shared" si="247"/>
        <v>0</v>
      </c>
      <c r="AS566">
        <f t="shared" si="248"/>
        <v>0</v>
      </c>
      <c r="AT566">
        <f t="shared" si="249"/>
        <v>0</v>
      </c>
      <c r="AU566">
        <f t="shared" si="227"/>
        <v>0</v>
      </c>
      <c r="AV566">
        <f t="shared" si="250"/>
        <v>0</v>
      </c>
      <c r="AW566">
        <f t="shared" si="251"/>
        <v>0</v>
      </c>
      <c r="AX566">
        <f t="shared" si="252"/>
        <v>0</v>
      </c>
    </row>
    <row r="567" spans="1:50" ht="63" hidden="1" x14ac:dyDescent="0.25">
      <c r="A567" s="115">
        <v>566</v>
      </c>
      <c r="B567" s="49" t="s">
        <v>1203</v>
      </c>
      <c r="C567" s="49" t="s">
        <v>303</v>
      </c>
      <c r="D567" s="49" t="s">
        <v>1230</v>
      </c>
      <c r="E567" s="37">
        <v>350000</v>
      </c>
      <c r="F567" s="37">
        <v>0</v>
      </c>
      <c r="G567" s="37">
        <v>0</v>
      </c>
      <c r="H567" s="37">
        <v>1</v>
      </c>
      <c r="I567" s="37">
        <v>3</v>
      </c>
      <c r="J567" s="37">
        <v>0</v>
      </c>
      <c r="K567" s="37">
        <v>2</v>
      </c>
      <c r="L567" s="37">
        <v>0</v>
      </c>
      <c r="M567" s="37">
        <v>7</v>
      </c>
      <c r="N567" s="37">
        <v>3</v>
      </c>
      <c r="O567" s="37">
        <v>0</v>
      </c>
      <c r="P567" s="37">
        <v>0</v>
      </c>
      <c r="Q567" s="37">
        <v>0</v>
      </c>
      <c r="R567" s="37">
        <v>2</v>
      </c>
      <c r="S567" s="37">
        <v>3</v>
      </c>
      <c r="T567" s="37">
        <v>0</v>
      </c>
      <c r="U567" s="37">
        <v>0</v>
      </c>
      <c r="V567" s="37">
        <v>280000</v>
      </c>
      <c r="W567" s="86">
        <f t="shared" si="253"/>
        <v>21</v>
      </c>
      <c r="X567">
        <f t="shared" si="228"/>
        <v>0</v>
      </c>
      <c r="Y567">
        <f t="shared" si="229"/>
        <v>1</v>
      </c>
      <c r="Z567">
        <f t="shared" si="230"/>
        <v>0</v>
      </c>
      <c r="AA567">
        <f t="shared" si="231"/>
        <v>0</v>
      </c>
      <c r="AB567">
        <f t="shared" si="232"/>
        <v>0</v>
      </c>
      <c r="AC567">
        <f t="shared" si="233"/>
        <v>0</v>
      </c>
      <c r="AD567">
        <f t="shared" si="234"/>
        <v>0</v>
      </c>
      <c r="AE567">
        <f t="shared" si="235"/>
        <v>0</v>
      </c>
      <c r="AF567">
        <f t="shared" si="236"/>
        <v>0</v>
      </c>
      <c r="AG567">
        <f t="shared" si="237"/>
        <v>0</v>
      </c>
      <c r="AH567">
        <f t="shared" si="238"/>
        <v>0</v>
      </c>
      <c r="AI567">
        <f t="shared" si="239"/>
        <v>0</v>
      </c>
      <c r="AJ567">
        <f t="shared" si="240"/>
        <v>0</v>
      </c>
      <c r="AK567">
        <f t="shared" si="241"/>
        <v>0</v>
      </c>
      <c r="AL567">
        <f t="shared" si="242"/>
        <v>0</v>
      </c>
      <c r="AM567">
        <f t="shared" si="243"/>
        <v>0</v>
      </c>
      <c r="AN567">
        <f t="shared" si="244"/>
        <v>0</v>
      </c>
      <c r="AO567">
        <f t="shared" si="245"/>
        <v>0</v>
      </c>
      <c r="AP567">
        <f t="shared" si="226"/>
        <v>0</v>
      </c>
      <c r="AQ567">
        <f t="shared" si="246"/>
        <v>0</v>
      </c>
      <c r="AR567">
        <f t="shared" si="247"/>
        <v>0</v>
      </c>
      <c r="AS567">
        <f t="shared" si="248"/>
        <v>0</v>
      </c>
      <c r="AT567">
        <f t="shared" si="249"/>
        <v>0</v>
      </c>
      <c r="AU567">
        <f t="shared" si="227"/>
        <v>0</v>
      </c>
      <c r="AV567">
        <f t="shared" si="250"/>
        <v>0</v>
      </c>
      <c r="AW567">
        <f t="shared" si="251"/>
        <v>0</v>
      </c>
      <c r="AX567">
        <f t="shared" si="252"/>
        <v>0</v>
      </c>
    </row>
    <row r="568" spans="1:50" ht="63" hidden="1" x14ac:dyDescent="0.25">
      <c r="A568" s="115">
        <v>567</v>
      </c>
      <c r="B568" s="24" t="s">
        <v>1176</v>
      </c>
      <c r="C568" s="24" t="s">
        <v>249</v>
      </c>
      <c r="D568" s="24" t="s">
        <v>1197</v>
      </c>
      <c r="E568" s="37">
        <v>293732</v>
      </c>
      <c r="F568" s="37">
        <v>2</v>
      </c>
      <c r="G568" s="37">
        <v>0</v>
      </c>
      <c r="H568" s="37">
        <v>5</v>
      </c>
      <c r="I568" s="37">
        <v>1</v>
      </c>
      <c r="J568" s="37">
        <v>0</v>
      </c>
      <c r="K568" s="37">
        <v>2</v>
      </c>
      <c r="L568" s="37">
        <v>0</v>
      </c>
      <c r="M568" s="37">
        <v>1</v>
      </c>
      <c r="N568" s="37">
        <v>5</v>
      </c>
      <c r="O568" s="37">
        <v>0</v>
      </c>
      <c r="P568" s="37">
        <v>0</v>
      </c>
      <c r="Q568" s="37">
        <v>0</v>
      </c>
      <c r="R568" s="37">
        <v>2</v>
      </c>
      <c r="S568" s="37">
        <v>3</v>
      </c>
      <c r="T568" s="37">
        <v>0</v>
      </c>
      <c r="U568" s="37">
        <v>0</v>
      </c>
      <c r="V568" s="37">
        <v>202632</v>
      </c>
      <c r="W568" s="86">
        <f t="shared" si="253"/>
        <v>21</v>
      </c>
      <c r="X568">
        <f t="shared" si="228"/>
        <v>0</v>
      </c>
      <c r="Y568">
        <f t="shared" si="229"/>
        <v>0</v>
      </c>
      <c r="Z568">
        <f t="shared" si="230"/>
        <v>0</v>
      </c>
      <c r="AA568">
        <f t="shared" si="231"/>
        <v>0</v>
      </c>
      <c r="AB568">
        <f t="shared" si="232"/>
        <v>0</v>
      </c>
      <c r="AC568">
        <f t="shared" si="233"/>
        <v>0</v>
      </c>
      <c r="AD568">
        <f t="shared" si="234"/>
        <v>0</v>
      </c>
      <c r="AE568">
        <f t="shared" si="235"/>
        <v>0</v>
      </c>
      <c r="AF568">
        <f t="shared" si="236"/>
        <v>0</v>
      </c>
      <c r="AG568">
        <f t="shared" si="237"/>
        <v>0</v>
      </c>
      <c r="AH568">
        <f t="shared" si="238"/>
        <v>0</v>
      </c>
      <c r="AI568">
        <f t="shared" si="239"/>
        <v>0</v>
      </c>
      <c r="AJ568">
        <f t="shared" si="240"/>
        <v>0</v>
      </c>
      <c r="AK568">
        <f t="shared" si="241"/>
        <v>0</v>
      </c>
      <c r="AL568">
        <f t="shared" si="242"/>
        <v>0</v>
      </c>
      <c r="AM568">
        <f t="shared" si="243"/>
        <v>0</v>
      </c>
      <c r="AN568">
        <f t="shared" si="244"/>
        <v>0</v>
      </c>
      <c r="AO568">
        <f t="shared" si="245"/>
        <v>0</v>
      </c>
      <c r="AP568">
        <f t="shared" si="226"/>
        <v>1</v>
      </c>
      <c r="AQ568">
        <f t="shared" si="246"/>
        <v>0</v>
      </c>
      <c r="AR568">
        <f t="shared" si="247"/>
        <v>0</v>
      </c>
      <c r="AS568">
        <f t="shared" si="248"/>
        <v>0</v>
      </c>
      <c r="AT568">
        <f t="shared" si="249"/>
        <v>0</v>
      </c>
      <c r="AU568">
        <f t="shared" si="227"/>
        <v>0</v>
      </c>
      <c r="AV568">
        <f t="shared" si="250"/>
        <v>0</v>
      </c>
      <c r="AW568">
        <f t="shared" si="251"/>
        <v>0</v>
      </c>
      <c r="AX568">
        <f t="shared" si="252"/>
        <v>0</v>
      </c>
    </row>
    <row r="569" spans="1:50" ht="94.5" hidden="1" x14ac:dyDescent="0.25">
      <c r="A569" s="115">
        <v>568</v>
      </c>
      <c r="B569" s="48" t="s">
        <v>184</v>
      </c>
      <c r="C569" s="48" t="s">
        <v>158</v>
      </c>
      <c r="D569" s="48" t="s">
        <v>185</v>
      </c>
      <c r="E569" s="47">
        <v>1200000</v>
      </c>
      <c r="F569" s="37">
        <v>0</v>
      </c>
      <c r="G569" s="85">
        <v>0</v>
      </c>
      <c r="H569" s="85">
        <v>5</v>
      </c>
      <c r="I569" s="85">
        <v>1</v>
      </c>
      <c r="J569" s="85">
        <v>0</v>
      </c>
      <c r="K569" s="85">
        <v>4</v>
      </c>
      <c r="L569" s="85">
        <v>0</v>
      </c>
      <c r="M569" s="85">
        <v>1</v>
      </c>
      <c r="N569" s="85">
        <v>5</v>
      </c>
      <c r="O569" s="37">
        <v>0</v>
      </c>
      <c r="P569" s="37">
        <v>0</v>
      </c>
      <c r="Q569" s="85">
        <v>0</v>
      </c>
      <c r="R569" s="85">
        <v>2</v>
      </c>
      <c r="S569" s="85">
        <v>3</v>
      </c>
      <c r="T569" s="85">
        <v>0</v>
      </c>
      <c r="U569" s="85">
        <v>0</v>
      </c>
      <c r="V569" s="47">
        <v>840000</v>
      </c>
      <c r="W569" s="86">
        <f t="shared" si="253"/>
        <v>21</v>
      </c>
      <c r="X569">
        <f t="shared" si="228"/>
        <v>0</v>
      </c>
      <c r="Y569">
        <f t="shared" si="229"/>
        <v>0</v>
      </c>
      <c r="Z569">
        <f t="shared" si="230"/>
        <v>0</v>
      </c>
      <c r="AA569">
        <f t="shared" si="231"/>
        <v>0</v>
      </c>
      <c r="AB569">
        <f t="shared" si="232"/>
        <v>0</v>
      </c>
      <c r="AC569">
        <f t="shared" si="233"/>
        <v>0</v>
      </c>
      <c r="AD569">
        <f t="shared" si="234"/>
        <v>0</v>
      </c>
      <c r="AE569">
        <f t="shared" si="235"/>
        <v>0</v>
      </c>
      <c r="AF569">
        <f t="shared" si="236"/>
        <v>0</v>
      </c>
      <c r="AG569">
        <f t="shared" si="237"/>
        <v>1</v>
      </c>
      <c r="AH569">
        <f t="shared" si="238"/>
        <v>0</v>
      </c>
      <c r="AI569">
        <f t="shared" si="239"/>
        <v>0</v>
      </c>
      <c r="AJ569">
        <f t="shared" si="240"/>
        <v>0</v>
      </c>
      <c r="AK569">
        <f t="shared" si="241"/>
        <v>0</v>
      </c>
      <c r="AL569">
        <f t="shared" si="242"/>
        <v>0</v>
      </c>
      <c r="AM569">
        <f t="shared" si="243"/>
        <v>0</v>
      </c>
      <c r="AN569">
        <f t="shared" si="244"/>
        <v>0</v>
      </c>
      <c r="AO569">
        <f t="shared" si="245"/>
        <v>0</v>
      </c>
      <c r="AP569">
        <f t="shared" si="226"/>
        <v>0</v>
      </c>
      <c r="AQ569">
        <f t="shared" si="246"/>
        <v>0</v>
      </c>
      <c r="AR569">
        <f t="shared" si="247"/>
        <v>0</v>
      </c>
      <c r="AS569">
        <f t="shared" si="248"/>
        <v>0</v>
      </c>
      <c r="AT569">
        <f t="shared" si="249"/>
        <v>0</v>
      </c>
      <c r="AU569">
        <f t="shared" si="227"/>
        <v>0</v>
      </c>
      <c r="AV569">
        <f t="shared" si="250"/>
        <v>0</v>
      </c>
      <c r="AW569">
        <f t="shared" si="251"/>
        <v>0</v>
      </c>
      <c r="AX569">
        <f t="shared" si="252"/>
        <v>0</v>
      </c>
    </row>
    <row r="570" spans="1:50" ht="94.5" hidden="1" x14ac:dyDescent="0.25">
      <c r="A570" s="115">
        <v>569</v>
      </c>
      <c r="B570" s="24" t="s">
        <v>1403</v>
      </c>
      <c r="C570" s="24" t="s">
        <v>1406</v>
      </c>
      <c r="D570" s="24" t="s">
        <v>1407</v>
      </c>
      <c r="E570" s="9">
        <v>500000</v>
      </c>
      <c r="F570" s="24">
        <v>10</v>
      </c>
      <c r="G570" s="24">
        <v>0</v>
      </c>
      <c r="H570" s="24">
        <v>3</v>
      </c>
      <c r="I570" s="24">
        <v>1</v>
      </c>
      <c r="J570" s="24">
        <v>0</v>
      </c>
      <c r="K570" s="24">
        <v>1</v>
      </c>
      <c r="L570" s="24">
        <v>0</v>
      </c>
      <c r="M570" s="24">
        <v>1</v>
      </c>
      <c r="N570" s="24">
        <v>0</v>
      </c>
      <c r="O570" s="24">
        <v>0</v>
      </c>
      <c r="P570" s="24">
        <v>0</v>
      </c>
      <c r="Q570" s="24">
        <v>0</v>
      </c>
      <c r="R570" s="24">
        <v>2</v>
      </c>
      <c r="S570" s="24">
        <v>3</v>
      </c>
      <c r="T570" s="24">
        <v>0</v>
      </c>
      <c r="U570" s="24">
        <v>0</v>
      </c>
      <c r="V570" s="9">
        <v>375000</v>
      </c>
      <c r="W570" s="86">
        <f t="shared" si="253"/>
        <v>21</v>
      </c>
      <c r="X570">
        <f t="shared" si="228"/>
        <v>0</v>
      </c>
      <c r="Y570">
        <f t="shared" si="229"/>
        <v>0</v>
      </c>
      <c r="Z570">
        <f t="shared" si="230"/>
        <v>0</v>
      </c>
      <c r="AA570">
        <f t="shared" si="231"/>
        <v>0</v>
      </c>
      <c r="AB570">
        <f t="shared" si="232"/>
        <v>1</v>
      </c>
      <c r="AC570">
        <f t="shared" si="233"/>
        <v>0</v>
      </c>
      <c r="AD570">
        <f t="shared" si="234"/>
        <v>0</v>
      </c>
      <c r="AE570">
        <f t="shared" si="235"/>
        <v>0</v>
      </c>
      <c r="AF570">
        <f t="shared" si="236"/>
        <v>0</v>
      </c>
      <c r="AG570">
        <f t="shared" si="237"/>
        <v>0</v>
      </c>
      <c r="AH570">
        <f t="shared" si="238"/>
        <v>0</v>
      </c>
      <c r="AI570">
        <f t="shared" si="239"/>
        <v>0</v>
      </c>
      <c r="AJ570">
        <f t="shared" si="240"/>
        <v>0</v>
      </c>
      <c r="AK570">
        <f t="shared" si="241"/>
        <v>0</v>
      </c>
      <c r="AL570">
        <f t="shared" si="242"/>
        <v>0</v>
      </c>
      <c r="AM570">
        <f t="shared" si="243"/>
        <v>0</v>
      </c>
      <c r="AN570">
        <f t="shared" si="244"/>
        <v>0</v>
      </c>
      <c r="AO570">
        <f t="shared" si="245"/>
        <v>0</v>
      </c>
      <c r="AP570">
        <f t="shared" si="226"/>
        <v>0</v>
      </c>
      <c r="AQ570">
        <f t="shared" si="246"/>
        <v>0</v>
      </c>
      <c r="AR570">
        <f t="shared" si="247"/>
        <v>0</v>
      </c>
      <c r="AS570">
        <f t="shared" si="248"/>
        <v>0</v>
      </c>
      <c r="AT570">
        <f t="shared" si="249"/>
        <v>0</v>
      </c>
      <c r="AU570">
        <f t="shared" si="227"/>
        <v>0</v>
      </c>
      <c r="AV570">
        <f t="shared" si="250"/>
        <v>0</v>
      </c>
      <c r="AW570">
        <f t="shared" si="251"/>
        <v>0</v>
      </c>
      <c r="AX570">
        <f t="shared" si="252"/>
        <v>0</v>
      </c>
    </row>
    <row r="571" spans="1:50" ht="78.75" hidden="1" x14ac:dyDescent="0.25">
      <c r="A571" s="115">
        <v>570</v>
      </c>
      <c r="B571" s="24" t="s">
        <v>1033</v>
      </c>
      <c r="C571" s="24" t="s">
        <v>1034</v>
      </c>
      <c r="D571" s="24" t="s">
        <v>1035</v>
      </c>
      <c r="E571" s="47">
        <v>670000</v>
      </c>
      <c r="F571" s="37">
        <v>0</v>
      </c>
      <c r="G571" s="37">
        <v>0</v>
      </c>
      <c r="H571" s="37">
        <v>5</v>
      </c>
      <c r="I571" s="37">
        <v>1</v>
      </c>
      <c r="J571" s="37">
        <v>0</v>
      </c>
      <c r="K571" s="37">
        <v>5</v>
      </c>
      <c r="L571" s="37">
        <v>0</v>
      </c>
      <c r="M571" s="37">
        <v>1</v>
      </c>
      <c r="N571" s="37">
        <v>3</v>
      </c>
      <c r="O571" s="37">
        <v>0</v>
      </c>
      <c r="P571" s="37">
        <v>0</v>
      </c>
      <c r="Q571" s="37">
        <v>0</v>
      </c>
      <c r="R571" s="37">
        <v>2</v>
      </c>
      <c r="S571" s="37">
        <v>3</v>
      </c>
      <c r="T571" s="37">
        <v>0</v>
      </c>
      <c r="U571" s="37">
        <v>0</v>
      </c>
      <c r="V571" s="47">
        <v>469000</v>
      </c>
      <c r="W571" s="86">
        <f t="shared" si="253"/>
        <v>20</v>
      </c>
      <c r="X571">
        <f t="shared" si="228"/>
        <v>0</v>
      </c>
      <c r="Y571">
        <f t="shared" si="229"/>
        <v>0</v>
      </c>
      <c r="Z571">
        <f t="shared" si="230"/>
        <v>0</v>
      </c>
      <c r="AA571">
        <f t="shared" si="231"/>
        <v>0</v>
      </c>
      <c r="AB571">
        <f t="shared" si="232"/>
        <v>0</v>
      </c>
      <c r="AC571">
        <f t="shared" si="233"/>
        <v>0</v>
      </c>
      <c r="AD571">
        <f t="shared" si="234"/>
        <v>0</v>
      </c>
      <c r="AE571">
        <f t="shared" si="235"/>
        <v>1</v>
      </c>
      <c r="AF571">
        <f t="shared" si="236"/>
        <v>0</v>
      </c>
      <c r="AG571">
        <f t="shared" si="237"/>
        <v>0</v>
      </c>
      <c r="AH571">
        <f t="shared" si="238"/>
        <v>0</v>
      </c>
      <c r="AI571">
        <f t="shared" si="239"/>
        <v>0</v>
      </c>
      <c r="AJ571">
        <f t="shared" si="240"/>
        <v>0</v>
      </c>
      <c r="AK571">
        <f t="shared" si="241"/>
        <v>0</v>
      </c>
      <c r="AL571">
        <f t="shared" si="242"/>
        <v>0</v>
      </c>
      <c r="AM571">
        <f t="shared" si="243"/>
        <v>0</v>
      </c>
      <c r="AN571">
        <f t="shared" si="244"/>
        <v>0</v>
      </c>
      <c r="AO571">
        <f t="shared" si="245"/>
        <v>0</v>
      </c>
      <c r="AP571">
        <f t="shared" si="226"/>
        <v>0</v>
      </c>
      <c r="AQ571">
        <f t="shared" si="246"/>
        <v>0</v>
      </c>
      <c r="AR571">
        <f t="shared" si="247"/>
        <v>0</v>
      </c>
      <c r="AS571">
        <f t="shared" si="248"/>
        <v>0</v>
      </c>
      <c r="AT571">
        <f t="shared" si="249"/>
        <v>0</v>
      </c>
      <c r="AU571">
        <f t="shared" si="227"/>
        <v>0</v>
      </c>
      <c r="AV571">
        <f t="shared" si="250"/>
        <v>0</v>
      </c>
      <c r="AW571">
        <f t="shared" si="251"/>
        <v>0</v>
      </c>
      <c r="AX571">
        <f t="shared" si="252"/>
        <v>0</v>
      </c>
    </row>
    <row r="572" spans="1:50" ht="78.75" hidden="1" x14ac:dyDescent="0.25">
      <c r="A572" s="115">
        <v>571</v>
      </c>
      <c r="B572" s="24" t="s">
        <v>1033</v>
      </c>
      <c r="C572" s="24" t="s">
        <v>1034</v>
      </c>
      <c r="D572" s="24" t="s">
        <v>1052</v>
      </c>
      <c r="E572" s="47">
        <v>670000</v>
      </c>
      <c r="F572" s="37">
        <v>0</v>
      </c>
      <c r="G572" s="37">
        <v>0</v>
      </c>
      <c r="H572" s="37">
        <v>5</v>
      </c>
      <c r="I572" s="37">
        <v>1</v>
      </c>
      <c r="J572" s="37">
        <v>0</v>
      </c>
      <c r="K572" s="37">
        <v>5</v>
      </c>
      <c r="L572" s="37">
        <v>0</v>
      </c>
      <c r="M572" s="37">
        <v>1</v>
      </c>
      <c r="N572" s="37">
        <v>3</v>
      </c>
      <c r="O572" s="37">
        <v>0</v>
      </c>
      <c r="P572" s="28">
        <v>0</v>
      </c>
      <c r="Q572" s="37">
        <v>0</v>
      </c>
      <c r="R572" s="37">
        <v>2</v>
      </c>
      <c r="S572" s="37">
        <v>3</v>
      </c>
      <c r="T572" s="37">
        <v>0</v>
      </c>
      <c r="U572" s="37">
        <v>0</v>
      </c>
      <c r="V572" s="47">
        <v>469000</v>
      </c>
      <c r="W572" s="86">
        <f t="shared" si="253"/>
        <v>20</v>
      </c>
      <c r="X572">
        <f t="shared" si="228"/>
        <v>0</v>
      </c>
      <c r="Y572">
        <f t="shared" si="229"/>
        <v>0</v>
      </c>
      <c r="Z572">
        <f t="shared" si="230"/>
        <v>0</v>
      </c>
      <c r="AA572">
        <f t="shared" si="231"/>
        <v>0</v>
      </c>
      <c r="AB572">
        <f t="shared" si="232"/>
        <v>0</v>
      </c>
      <c r="AC572">
        <f t="shared" si="233"/>
        <v>0</v>
      </c>
      <c r="AD572">
        <f t="shared" si="234"/>
        <v>0</v>
      </c>
      <c r="AE572">
        <f t="shared" si="235"/>
        <v>1</v>
      </c>
      <c r="AF572">
        <f t="shared" si="236"/>
        <v>0</v>
      </c>
      <c r="AG572">
        <f t="shared" si="237"/>
        <v>0</v>
      </c>
      <c r="AH572">
        <f t="shared" si="238"/>
        <v>0</v>
      </c>
      <c r="AI572">
        <f t="shared" si="239"/>
        <v>0</v>
      </c>
      <c r="AJ572">
        <f t="shared" si="240"/>
        <v>0</v>
      </c>
      <c r="AK572">
        <f t="shared" si="241"/>
        <v>0</v>
      </c>
      <c r="AL572">
        <f t="shared" si="242"/>
        <v>0</v>
      </c>
      <c r="AM572">
        <f t="shared" si="243"/>
        <v>0</v>
      </c>
      <c r="AN572">
        <f t="shared" si="244"/>
        <v>0</v>
      </c>
      <c r="AO572">
        <f t="shared" si="245"/>
        <v>0</v>
      </c>
      <c r="AP572">
        <f t="shared" si="226"/>
        <v>0</v>
      </c>
      <c r="AQ572">
        <f t="shared" si="246"/>
        <v>0</v>
      </c>
      <c r="AR572">
        <f t="shared" si="247"/>
        <v>0</v>
      </c>
      <c r="AS572">
        <f t="shared" si="248"/>
        <v>0</v>
      </c>
      <c r="AT572">
        <f t="shared" si="249"/>
        <v>0</v>
      </c>
      <c r="AU572">
        <f t="shared" si="227"/>
        <v>0</v>
      </c>
      <c r="AV572">
        <f t="shared" si="250"/>
        <v>0</v>
      </c>
      <c r="AW572">
        <f t="shared" si="251"/>
        <v>0</v>
      </c>
      <c r="AX572">
        <f t="shared" si="252"/>
        <v>0</v>
      </c>
    </row>
    <row r="573" spans="1:50" ht="110.25" hidden="1" x14ac:dyDescent="0.25">
      <c r="A573" s="115">
        <v>572</v>
      </c>
      <c r="B573" s="7" t="s">
        <v>99</v>
      </c>
      <c r="C573" s="7" t="s">
        <v>108</v>
      </c>
      <c r="D573" s="7" t="s">
        <v>109</v>
      </c>
      <c r="E573" s="47">
        <v>1500000</v>
      </c>
      <c r="F573" s="37">
        <v>0</v>
      </c>
      <c r="G573" s="85">
        <v>3</v>
      </c>
      <c r="H573" s="85">
        <v>1</v>
      </c>
      <c r="I573" s="85">
        <v>1</v>
      </c>
      <c r="J573" s="85">
        <v>0</v>
      </c>
      <c r="K573" s="85">
        <v>5</v>
      </c>
      <c r="L573" s="85">
        <v>0</v>
      </c>
      <c r="M573" s="85">
        <v>1</v>
      </c>
      <c r="N573" s="85">
        <v>4</v>
      </c>
      <c r="O573" s="37">
        <v>0</v>
      </c>
      <c r="P573" s="37">
        <v>0</v>
      </c>
      <c r="Q573" s="85">
        <v>0</v>
      </c>
      <c r="R573" s="85">
        <v>2</v>
      </c>
      <c r="S573" s="85">
        <v>3</v>
      </c>
      <c r="T573" s="85">
        <v>0</v>
      </c>
      <c r="U573" s="85">
        <v>0</v>
      </c>
      <c r="V573" s="47">
        <v>1275000</v>
      </c>
      <c r="W573" s="86">
        <f t="shared" si="253"/>
        <v>20</v>
      </c>
      <c r="X573">
        <f t="shared" si="228"/>
        <v>0</v>
      </c>
      <c r="Y573">
        <f t="shared" si="229"/>
        <v>0</v>
      </c>
      <c r="Z573">
        <f t="shared" si="230"/>
        <v>0</v>
      </c>
      <c r="AA573">
        <f t="shared" si="231"/>
        <v>0</v>
      </c>
      <c r="AB573">
        <f t="shared" si="232"/>
        <v>0</v>
      </c>
      <c r="AC573">
        <f t="shared" si="233"/>
        <v>0</v>
      </c>
      <c r="AD573">
        <f t="shared" si="234"/>
        <v>0</v>
      </c>
      <c r="AE573">
        <f t="shared" si="235"/>
        <v>0</v>
      </c>
      <c r="AF573">
        <f t="shared" si="236"/>
        <v>0</v>
      </c>
      <c r="AG573">
        <f t="shared" si="237"/>
        <v>0</v>
      </c>
      <c r="AH573">
        <f t="shared" si="238"/>
        <v>0</v>
      </c>
      <c r="AI573">
        <f t="shared" si="239"/>
        <v>0</v>
      </c>
      <c r="AJ573">
        <f t="shared" si="240"/>
        <v>1</v>
      </c>
      <c r="AK573">
        <f t="shared" si="241"/>
        <v>0</v>
      </c>
      <c r="AL573">
        <f t="shared" si="242"/>
        <v>0</v>
      </c>
      <c r="AM573">
        <f t="shared" si="243"/>
        <v>0</v>
      </c>
      <c r="AN573">
        <f t="shared" si="244"/>
        <v>0</v>
      </c>
      <c r="AO573">
        <f t="shared" si="245"/>
        <v>0</v>
      </c>
      <c r="AP573">
        <f t="shared" si="226"/>
        <v>0</v>
      </c>
      <c r="AQ573">
        <f t="shared" si="246"/>
        <v>0</v>
      </c>
      <c r="AR573">
        <f t="shared" si="247"/>
        <v>0</v>
      </c>
      <c r="AS573">
        <f t="shared" si="248"/>
        <v>0</v>
      </c>
      <c r="AT573">
        <f t="shared" si="249"/>
        <v>0</v>
      </c>
      <c r="AU573">
        <f t="shared" si="227"/>
        <v>0</v>
      </c>
      <c r="AV573">
        <f t="shared" si="250"/>
        <v>0</v>
      </c>
      <c r="AW573">
        <f t="shared" si="251"/>
        <v>0</v>
      </c>
      <c r="AX573">
        <f t="shared" si="252"/>
        <v>0</v>
      </c>
    </row>
    <row r="574" spans="1:50" ht="78.75" hidden="1" x14ac:dyDescent="0.25">
      <c r="A574" s="115">
        <v>573</v>
      </c>
      <c r="B574" s="7" t="s">
        <v>157</v>
      </c>
      <c r="C574" s="7" t="s">
        <v>158</v>
      </c>
      <c r="D574" s="7" t="s">
        <v>159</v>
      </c>
      <c r="E574" s="47">
        <v>500000</v>
      </c>
      <c r="F574" s="37">
        <v>0</v>
      </c>
      <c r="G574" s="85">
        <v>0</v>
      </c>
      <c r="H574" s="85">
        <v>5</v>
      </c>
      <c r="I574" s="85">
        <v>1</v>
      </c>
      <c r="J574" s="85">
        <v>0</v>
      </c>
      <c r="K574" s="85">
        <v>2</v>
      </c>
      <c r="L574" s="85">
        <v>0</v>
      </c>
      <c r="M574" s="85">
        <v>1</v>
      </c>
      <c r="N574" s="85">
        <v>6</v>
      </c>
      <c r="O574" s="37">
        <v>0</v>
      </c>
      <c r="P574" s="37">
        <v>0</v>
      </c>
      <c r="Q574" s="85">
        <v>0</v>
      </c>
      <c r="R574" s="85">
        <v>2</v>
      </c>
      <c r="S574" s="85">
        <v>3</v>
      </c>
      <c r="T574" s="85">
        <v>0</v>
      </c>
      <c r="U574" s="85">
        <v>0</v>
      </c>
      <c r="V574" s="47">
        <v>375000</v>
      </c>
      <c r="W574" s="86">
        <f t="shared" si="253"/>
        <v>20</v>
      </c>
      <c r="X574">
        <f t="shared" si="228"/>
        <v>0</v>
      </c>
      <c r="Y574">
        <f t="shared" si="229"/>
        <v>0</v>
      </c>
      <c r="Z574">
        <f t="shared" si="230"/>
        <v>0</v>
      </c>
      <c r="AA574">
        <f t="shared" si="231"/>
        <v>0</v>
      </c>
      <c r="AB574">
        <f t="shared" si="232"/>
        <v>0</v>
      </c>
      <c r="AC574">
        <f t="shared" si="233"/>
        <v>0</v>
      </c>
      <c r="AD574">
        <f t="shared" si="234"/>
        <v>0</v>
      </c>
      <c r="AE574">
        <f t="shared" si="235"/>
        <v>0</v>
      </c>
      <c r="AF574">
        <f t="shared" si="236"/>
        <v>0</v>
      </c>
      <c r="AG574">
        <f t="shared" si="237"/>
        <v>1</v>
      </c>
      <c r="AH574">
        <f t="shared" si="238"/>
        <v>0</v>
      </c>
      <c r="AI574">
        <f t="shared" si="239"/>
        <v>0</v>
      </c>
      <c r="AJ574">
        <f t="shared" si="240"/>
        <v>0</v>
      </c>
      <c r="AK574">
        <f t="shared" si="241"/>
        <v>0</v>
      </c>
      <c r="AL574">
        <f t="shared" si="242"/>
        <v>0</v>
      </c>
      <c r="AM574">
        <f t="shared" si="243"/>
        <v>0</v>
      </c>
      <c r="AN574">
        <f t="shared" si="244"/>
        <v>0</v>
      </c>
      <c r="AO574">
        <f t="shared" si="245"/>
        <v>0</v>
      </c>
      <c r="AP574">
        <f t="shared" si="226"/>
        <v>0</v>
      </c>
      <c r="AQ574">
        <f t="shared" si="246"/>
        <v>0</v>
      </c>
      <c r="AR574">
        <f t="shared" si="247"/>
        <v>0</v>
      </c>
      <c r="AS574">
        <f t="shared" si="248"/>
        <v>0</v>
      </c>
      <c r="AT574">
        <f t="shared" si="249"/>
        <v>0</v>
      </c>
      <c r="AU574">
        <f t="shared" si="227"/>
        <v>0</v>
      </c>
      <c r="AV574">
        <f t="shared" si="250"/>
        <v>0</v>
      </c>
      <c r="AW574">
        <f t="shared" si="251"/>
        <v>0</v>
      </c>
      <c r="AX574">
        <f t="shared" si="252"/>
        <v>0</v>
      </c>
    </row>
    <row r="575" spans="1:50" ht="63" hidden="1" x14ac:dyDescent="0.25">
      <c r="A575" s="115">
        <v>574</v>
      </c>
      <c r="B575" s="49" t="s">
        <v>1648</v>
      </c>
      <c r="C575" s="24" t="s">
        <v>1599</v>
      </c>
      <c r="D575" s="24" t="s">
        <v>1649</v>
      </c>
      <c r="E575" s="24">
        <v>540000</v>
      </c>
      <c r="F575" s="24">
        <v>0</v>
      </c>
      <c r="G575" s="24">
        <v>0</v>
      </c>
      <c r="H575" s="24">
        <v>5</v>
      </c>
      <c r="I575" s="24">
        <v>1</v>
      </c>
      <c r="J575" s="24">
        <v>0</v>
      </c>
      <c r="K575" s="24">
        <v>1</v>
      </c>
      <c r="L575" s="24">
        <v>0</v>
      </c>
      <c r="M575" s="24">
        <v>1</v>
      </c>
      <c r="N575" s="24">
        <v>7</v>
      </c>
      <c r="O575" s="24">
        <v>0</v>
      </c>
      <c r="P575" s="24">
        <v>0</v>
      </c>
      <c r="Q575" s="24">
        <v>0</v>
      </c>
      <c r="R575" s="24">
        <v>2</v>
      </c>
      <c r="S575" s="24">
        <v>3</v>
      </c>
      <c r="T575" s="24">
        <v>0</v>
      </c>
      <c r="U575" s="24">
        <v>0</v>
      </c>
      <c r="V575" s="24">
        <v>378000</v>
      </c>
      <c r="W575" s="86">
        <f t="shared" si="253"/>
        <v>20</v>
      </c>
      <c r="X575">
        <f t="shared" si="228"/>
        <v>0</v>
      </c>
      <c r="Y575">
        <f t="shared" si="229"/>
        <v>0</v>
      </c>
      <c r="Z575">
        <f t="shared" si="230"/>
        <v>0</v>
      </c>
      <c r="AA575">
        <f t="shared" si="231"/>
        <v>0</v>
      </c>
      <c r="AB575">
        <f t="shared" si="232"/>
        <v>0</v>
      </c>
      <c r="AC575">
        <f t="shared" si="233"/>
        <v>0</v>
      </c>
      <c r="AD575">
        <f t="shared" si="234"/>
        <v>0</v>
      </c>
      <c r="AE575">
        <f t="shared" si="235"/>
        <v>0</v>
      </c>
      <c r="AF575">
        <f t="shared" si="236"/>
        <v>0</v>
      </c>
      <c r="AG575">
        <f t="shared" si="237"/>
        <v>0</v>
      </c>
      <c r="AH575">
        <f t="shared" si="238"/>
        <v>0</v>
      </c>
      <c r="AI575">
        <f t="shared" si="239"/>
        <v>0</v>
      </c>
      <c r="AJ575">
        <f t="shared" si="240"/>
        <v>0</v>
      </c>
      <c r="AK575">
        <f t="shared" si="241"/>
        <v>0</v>
      </c>
      <c r="AL575">
        <f t="shared" si="242"/>
        <v>0</v>
      </c>
      <c r="AM575">
        <f t="shared" si="243"/>
        <v>0</v>
      </c>
      <c r="AN575">
        <f t="shared" si="244"/>
        <v>0</v>
      </c>
      <c r="AO575">
        <f t="shared" si="245"/>
        <v>0</v>
      </c>
      <c r="AP575">
        <f t="shared" si="226"/>
        <v>0</v>
      </c>
      <c r="AQ575">
        <f t="shared" si="246"/>
        <v>0</v>
      </c>
      <c r="AR575">
        <f t="shared" si="247"/>
        <v>0</v>
      </c>
      <c r="AS575">
        <f t="shared" si="248"/>
        <v>0</v>
      </c>
      <c r="AT575">
        <f t="shared" si="249"/>
        <v>1</v>
      </c>
      <c r="AU575">
        <f t="shared" si="227"/>
        <v>0</v>
      </c>
      <c r="AV575">
        <f t="shared" si="250"/>
        <v>0</v>
      </c>
      <c r="AW575">
        <f t="shared" si="251"/>
        <v>0</v>
      </c>
      <c r="AX575">
        <f t="shared" si="252"/>
        <v>0</v>
      </c>
    </row>
    <row r="576" spans="1:50" ht="63" hidden="1" x14ac:dyDescent="0.25">
      <c r="A576" s="115">
        <v>575</v>
      </c>
      <c r="B576" s="24" t="s">
        <v>1648</v>
      </c>
      <c r="C576" s="24" t="s">
        <v>1599</v>
      </c>
      <c r="D576" s="24" t="s">
        <v>1650</v>
      </c>
      <c r="E576" s="24">
        <v>540000</v>
      </c>
      <c r="F576" s="24">
        <v>0</v>
      </c>
      <c r="G576" s="24">
        <v>0</v>
      </c>
      <c r="H576" s="24">
        <v>5</v>
      </c>
      <c r="I576" s="24">
        <v>0</v>
      </c>
      <c r="J576" s="24">
        <v>0</v>
      </c>
      <c r="K576" s="24">
        <v>1</v>
      </c>
      <c r="L576" s="24">
        <v>0</v>
      </c>
      <c r="M576" s="24">
        <v>1</v>
      </c>
      <c r="N576" s="24">
        <v>8</v>
      </c>
      <c r="O576" s="24">
        <v>0</v>
      </c>
      <c r="P576" s="24">
        <v>0</v>
      </c>
      <c r="Q576" s="24">
        <v>0</v>
      </c>
      <c r="R576" s="24">
        <v>2</v>
      </c>
      <c r="S576" s="24">
        <v>3</v>
      </c>
      <c r="T576" s="24">
        <v>0</v>
      </c>
      <c r="U576" s="24">
        <v>0</v>
      </c>
      <c r="V576" s="24"/>
      <c r="W576" s="86">
        <f t="shared" si="253"/>
        <v>20</v>
      </c>
      <c r="X576">
        <f t="shared" si="228"/>
        <v>0</v>
      </c>
      <c r="Y576">
        <f t="shared" si="229"/>
        <v>0</v>
      </c>
      <c r="Z576">
        <f t="shared" si="230"/>
        <v>0</v>
      </c>
      <c r="AA576">
        <f t="shared" si="231"/>
        <v>0</v>
      </c>
      <c r="AB576">
        <f t="shared" si="232"/>
        <v>0</v>
      </c>
      <c r="AC576">
        <f t="shared" si="233"/>
        <v>0</v>
      </c>
      <c r="AD576">
        <f t="shared" si="234"/>
        <v>0</v>
      </c>
      <c r="AE576">
        <f t="shared" si="235"/>
        <v>0</v>
      </c>
      <c r="AF576">
        <f t="shared" si="236"/>
        <v>0</v>
      </c>
      <c r="AG576">
        <f t="shared" si="237"/>
        <v>0</v>
      </c>
      <c r="AH576">
        <f t="shared" si="238"/>
        <v>0</v>
      </c>
      <c r="AI576">
        <f t="shared" si="239"/>
        <v>0</v>
      </c>
      <c r="AJ576">
        <f t="shared" si="240"/>
        <v>0</v>
      </c>
      <c r="AK576">
        <f t="shared" si="241"/>
        <v>0</v>
      </c>
      <c r="AL576">
        <f t="shared" si="242"/>
        <v>0</v>
      </c>
      <c r="AM576">
        <f t="shared" si="243"/>
        <v>0</v>
      </c>
      <c r="AN576">
        <f t="shared" si="244"/>
        <v>0</v>
      </c>
      <c r="AO576">
        <f t="shared" si="245"/>
        <v>0</v>
      </c>
      <c r="AP576">
        <f t="shared" si="226"/>
        <v>0</v>
      </c>
      <c r="AQ576">
        <f t="shared" si="246"/>
        <v>0</v>
      </c>
      <c r="AR576">
        <f t="shared" si="247"/>
        <v>0</v>
      </c>
      <c r="AS576">
        <f t="shared" si="248"/>
        <v>0</v>
      </c>
      <c r="AT576">
        <f t="shared" si="249"/>
        <v>1</v>
      </c>
      <c r="AU576">
        <f t="shared" si="227"/>
        <v>0</v>
      </c>
      <c r="AV576">
        <f t="shared" si="250"/>
        <v>0</v>
      </c>
      <c r="AW576">
        <f t="shared" si="251"/>
        <v>0</v>
      </c>
      <c r="AX576">
        <f t="shared" si="252"/>
        <v>0</v>
      </c>
    </row>
    <row r="577" spans="1:50" ht="78.75" hidden="1" x14ac:dyDescent="0.25">
      <c r="A577" s="115">
        <v>576</v>
      </c>
      <c r="B577" s="48" t="s">
        <v>1624</v>
      </c>
      <c r="C577" s="48" t="s">
        <v>1630</v>
      </c>
      <c r="D577" s="48" t="s">
        <v>1631</v>
      </c>
      <c r="E577" s="47">
        <v>1500000</v>
      </c>
      <c r="F577" s="85">
        <v>0</v>
      </c>
      <c r="G577" s="85">
        <v>0</v>
      </c>
      <c r="H577" s="85">
        <v>3</v>
      </c>
      <c r="I577" s="85">
        <v>4</v>
      </c>
      <c r="J577" s="85">
        <v>0</v>
      </c>
      <c r="K577" s="85">
        <v>2</v>
      </c>
      <c r="L577" s="85">
        <v>0</v>
      </c>
      <c r="M577" s="85">
        <v>3</v>
      </c>
      <c r="N577" s="85">
        <v>3</v>
      </c>
      <c r="O577" s="85">
        <v>0</v>
      </c>
      <c r="P577" s="85">
        <v>0</v>
      </c>
      <c r="Q577" s="85">
        <v>0</v>
      </c>
      <c r="R577" s="85">
        <v>2</v>
      </c>
      <c r="S577" s="85">
        <v>3</v>
      </c>
      <c r="T577" s="85">
        <v>0</v>
      </c>
      <c r="U577" s="85">
        <v>0</v>
      </c>
      <c r="V577" s="47"/>
      <c r="W577" s="86">
        <f t="shared" si="253"/>
        <v>20</v>
      </c>
      <c r="X577">
        <f t="shared" si="228"/>
        <v>0</v>
      </c>
      <c r="Y577">
        <f t="shared" si="229"/>
        <v>0</v>
      </c>
      <c r="Z577">
        <f t="shared" si="230"/>
        <v>0</v>
      </c>
      <c r="AA577">
        <f t="shared" si="231"/>
        <v>0</v>
      </c>
      <c r="AB577">
        <f t="shared" si="232"/>
        <v>0</v>
      </c>
      <c r="AC577">
        <f t="shared" si="233"/>
        <v>0</v>
      </c>
      <c r="AD577">
        <f t="shared" si="234"/>
        <v>0</v>
      </c>
      <c r="AE577">
        <f t="shared" si="235"/>
        <v>0</v>
      </c>
      <c r="AF577">
        <f t="shared" si="236"/>
        <v>1</v>
      </c>
      <c r="AG577">
        <f t="shared" si="237"/>
        <v>0</v>
      </c>
      <c r="AH577">
        <f t="shared" si="238"/>
        <v>0</v>
      </c>
      <c r="AI577">
        <f t="shared" si="239"/>
        <v>0</v>
      </c>
      <c r="AJ577">
        <f t="shared" si="240"/>
        <v>0</v>
      </c>
      <c r="AK577">
        <f t="shared" si="241"/>
        <v>0</v>
      </c>
      <c r="AL577">
        <f t="shared" si="242"/>
        <v>0</v>
      </c>
      <c r="AM577">
        <f t="shared" si="243"/>
        <v>0</v>
      </c>
      <c r="AN577">
        <f t="shared" si="244"/>
        <v>0</v>
      </c>
      <c r="AO577">
        <f t="shared" si="245"/>
        <v>0</v>
      </c>
      <c r="AP577">
        <f t="shared" si="226"/>
        <v>0</v>
      </c>
      <c r="AQ577">
        <f t="shared" si="246"/>
        <v>0</v>
      </c>
      <c r="AR577">
        <f t="shared" si="247"/>
        <v>0</v>
      </c>
      <c r="AS577">
        <f t="shared" si="248"/>
        <v>0</v>
      </c>
      <c r="AT577">
        <f t="shared" si="249"/>
        <v>0</v>
      </c>
      <c r="AU577">
        <f t="shared" si="227"/>
        <v>0</v>
      </c>
      <c r="AV577">
        <f t="shared" si="250"/>
        <v>0</v>
      </c>
      <c r="AW577">
        <f t="shared" si="251"/>
        <v>0</v>
      </c>
      <c r="AX577">
        <f t="shared" si="252"/>
        <v>0</v>
      </c>
    </row>
    <row r="578" spans="1:50" ht="63" hidden="1" x14ac:dyDescent="0.25">
      <c r="A578" s="115">
        <v>577</v>
      </c>
      <c r="B578" s="24" t="s">
        <v>412</v>
      </c>
      <c r="C578" s="24" t="s">
        <v>407</v>
      </c>
      <c r="D578" s="24" t="s">
        <v>413</v>
      </c>
      <c r="E578" s="47"/>
      <c r="F578" s="37">
        <v>0</v>
      </c>
      <c r="G578" s="37">
        <v>3</v>
      </c>
      <c r="H578" s="37">
        <v>3</v>
      </c>
      <c r="I578" s="37">
        <v>1</v>
      </c>
      <c r="J578" s="37">
        <v>0</v>
      </c>
      <c r="K578" s="37">
        <v>1</v>
      </c>
      <c r="L578" s="37">
        <v>0</v>
      </c>
      <c r="M578" s="37">
        <v>1</v>
      </c>
      <c r="N578" s="37">
        <v>3</v>
      </c>
      <c r="O578" s="37">
        <v>0</v>
      </c>
      <c r="P578" s="37">
        <v>0</v>
      </c>
      <c r="Q578" s="37">
        <v>0</v>
      </c>
      <c r="R578" s="37">
        <v>2</v>
      </c>
      <c r="S578" s="37">
        <v>3</v>
      </c>
      <c r="T578" s="37">
        <v>3</v>
      </c>
      <c r="U578" s="37">
        <v>0</v>
      </c>
      <c r="V578" s="47"/>
      <c r="W578" s="86">
        <f t="shared" si="253"/>
        <v>20</v>
      </c>
      <c r="X578">
        <f t="shared" si="228"/>
        <v>1</v>
      </c>
      <c r="Y578">
        <f t="shared" si="229"/>
        <v>0</v>
      </c>
      <c r="Z578">
        <f t="shared" si="230"/>
        <v>0</v>
      </c>
      <c r="AA578">
        <f t="shared" si="231"/>
        <v>0</v>
      </c>
      <c r="AB578">
        <f t="shared" si="232"/>
        <v>0</v>
      </c>
      <c r="AC578">
        <f t="shared" si="233"/>
        <v>0</v>
      </c>
      <c r="AD578">
        <f t="shared" si="234"/>
        <v>0</v>
      </c>
      <c r="AE578">
        <f t="shared" si="235"/>
        <v>0</v>
      </c>
      <c r="AF578">
        <f t="shared" si="236"/>
        <v>0</v>
      </c>
      <c r="AG578">
        <f t="shared" si="237"/>
        <v>0</v>
      </c>
      <c r="AH578">
        <f t="shared" si="238"/>
        <v>0</v>
      </c>
      <c r="AI578">
        <f t="shared" si="239"/>
        <v>0</v>
      </c>
      <c r="AJ578">
        <f t="shared" si="240"/>
        <v>0</v>
      </c>
      <c r="AK578">
        <f t="shared" si="241"/>
        <v>0</v>
      </c>
      <c r="AL578">
        <f t="shared" si="242"/>
        <v>0</v>
      </c>
      <c r="AM578">
        <f t="shared" si="243"/>
        <v>0</v>
      </c>
      <c r="AN578">
        <f t="shared" si="244"/>
        <v>0</v>
      </c>
      <c r="AO578">
        <f t="shared" si="245"/>
        <v>0</v>
      </c>
      <c r="AP578">
        <f t="shared" ref="AP578:AP641" si="254">SUM(IF(ISERR(FIND("Плавск",$B$2:$B$644)),0,1))</f>
        <v>0</v>
      </c>
      <c r="AQ578">
        <f t="shared" si="246"/>
        <v>0</v>
      </c>
      <c r="AR578">
        <f t="shared" si="247"/>
        <v>0</v>
      </c>
      <c r="AS578">
        <f t="shared" si="248"/>
        <v>0</v>
      </c>
      <c r="AT578">
        <f t="shared" si="249"/>
        <v>0</v>
      </c>
      <c r="AU578">
        <f t="shared" ref="AU578:AU641" si="255">SUM(IF(ISERR(FIND("Черн",$B$2:$B$644)),0,1))</f>
        <v>0</v>
      </c>
      <c r="AV578">
        <f t="shared" si="250"/>
        <v>0</v>
      </c>
      <c r="AW578">
        <f t="shared" si="251"/>
        <v>0</v>
      </c>
      <c r="AX578">
        <f t="shared" si="252"/>
        <v>0</v>
      </c>
    </row>
    <row r="579" spans="1:50" ht="63" hidden="1" x14ac:dyDescent="0.25">
      <c r="A579" s="115">
        <v>578</v>
      </c>
      <c r="B579" s="49" t="s">
        <v>1137</v>
      </c>
      <c r="C579" s="24" t="s">
        <v>347</v>
      </c>
      <c r="D579" s="24" t="s">
        <v>1138</v>
      </c>
      <c r="E579" s="24">
        <v>404441</v>
      </c>
      <c r="F579" s="24">
        <v>0</v>
      </c>
      <c r="G579" s="24">
        <v>0</v>
      </c>
      <c r="H579" s="24">
        <v>3</v>
      </c>
      <c r="I579" s="24">
        <v>1</v>
      </c>
      <c r="J579" s="24">
        <v>0</v>
      </c>
      <c r="K579" s="24">
        <v>0</v>
      </c>
      <c r="L579" s="24">
        <v>0</v>
      </c>
      <c r="M579" s="24">
        <v>1</v>
      </c>
      <c r="N579" s="24">
        <v>0</v>
      </c>
      <c r="O579" s="24">
        <v>0</v>
      </c>
      <c r="P579" s="24">
        <v>10</v>
      </c>
      <c r="Q579" s="24">
        <v>0</v>
      </c>
      <c r="R579" s="24">
        <v>2</v>
      </c>
      <c r="S579" s="24">
        <v>3</v>
      </c>
      <c r="T579" s="24">
        <v>0</v>
      </c>
      <c r="U579" s="24">
        <v>0</v>
      </c>
      <c r="V579" s="24">
        <v>242665</v>
      </c>
      <c r="W579" s="86">
        <f t="shared" si="253"/>
        <v>20</v>
      </c>
      <c r="X579">
        <f t="shared" ref="X579:X642" si="256">SUM(IF(ISERR(FIND("Алекс",$B$2:$B$645)),0,1))</f>
        <v>0</v>
      </c>
      <c r="Y579">
        <f t="shared" ref="Y579:Y642" si="257">SUM(IF(ISERR(FIND("Арсен",$B$2:$B$645)),0,1))</f>
        <v>0</v>
      </c>
      <c r="Z579">
        <f t="shared" ref="Z579:Z642" si="258">SUM(IF(ISERR(FIND("Белев",$B$2:$B$645)),0,1))</f>
        <v>0</v>
      </c>
      <c r="AA579">
        <f t="shared" ref="AA579:AA642" si="259">SUM(IF(ISERR(FIND("Богор",$B$2:$B$645)),0,1))</f>
        <v>0</v>
      </c>
      <c r="AB579">
        <f t="shared" ref="AB579:AB642" si="260">SUM(IF(ISERR(FIND("Венев",$B$2:$B$645)),0,1))</f>
        <v>0</v>
      </c>
      <c r="AC579">
        <f t="shared" ref="AC579:AC642" si="261">SUM(IF(ISERR(FIND("Волов",$B$2:$B$645)),0,1))</f>
        <v>0</v>
      </c>
      <c r="AD579">
        <f t="shared" ref="AD579:AD642" si="262">SUM(IF(ISERR(FIND("Донс",$B$2:$B$645)),0,1))</f>
        <v>0</v>
      </c>
      <c r="AE579">
        <f t="shared" ref="AE579:AE642" si="263">SUM(IF(ISERR(FIND("Дубенск",$B$2:$B$645)),0,1))</f>
        <v>0</v>
      </c>
      <c r="AF579">
        <f t="shared" ref="AF579:AF642" si="264">SUM(IF(ISERR(FIND("Ефрем",$B$2:$B$645)),0,1))</f>
        <v>0</v>
      </c>
      <c r="AG579">
        <f t="shared" ref="AG579:AG642" si="265">SUM(IF(ISERR(FIND("Заок",$B$2:$B$645)),0,1))</f>
        <v>0</v>
      </c>
      <c r="AH579">
        <f t="shared" ref="AH579:AH642" si="266">SUM(IF(ISERR(FIND("Каменск",$B$2:$B$645)),0,1))</f>
        <v>0</v>
      </c>
      <c r="AI579">
        <f t="shared" ref="AI579:AI642" si="267">SUM(IF(ISERR(FIND("Кимов",$B$2:$B$645)),0,1))</f>
        <v>0</v>
      </c>
      <c r="AJ579">
        <f t="shared" ref="AJ579:AJ642" si="268">SUM(IF(ISERR(FIND("Киреев",$B$2:$B$645)),0,1))</f>
        <v>0</v>
      </c>
      <c r="AK579">
        <f t="shared" ref="AK579:AK642" si="269">SUM(IF(ISERR(FIND("Курк",$D$2:$D$645)),0,1))</f>
        <v>0</v>
      </c>
      <c r="AL579">
        <f t="shared" ref="AL579:AL642" si="270">SUM(IF(ISERR(FIND("Ленинск",$B$2:$B$645)),0,1))</f>
        <v>0</v>
      </c>
      <c r="AM579">
        <f t="shared" ref="AM579:AM642" si="271">SUM(IF(ISERR(FIND("Новогур",$B$2:$B$645)),0,1))</f>
        <v>0</v>
      </c>
      <c r="AN579">
        <f t="shared" ref="AN579:AN642" si="272">SUM(IF(ISERR(FIND("Новомоск",$B$2:$B$645)),0,1))</f>
        <v>0</v>
      </c>
      <c r="AO579">
        <f t="shared" ref="AO579:AO642" si="273">SUM(IF(ISERR(FIND("Одоев",$B$2:$B$645)),0,1))</f>
        <v>0</v>
      </c>
      <c r="AP579">
        <f t="shared" si="254"/>
        <v>0</v>
      </c>
      <c r="AQ579">
        <f t="shared" ref="AQ579:AQ642" si="274">SUM(IF(ISERR(FIND("Славн",$B$2:$B$645)),0,1))</f>
        <v>0</v>
      </c>
      <c r="AR579">
        <f t="shared" ref="AR579:AR642" si="275">SUM(IF(ISERR(FIND("Суворов",$B$2:$B$645)),0,1))</f>
        <v>0</v>
      </c>
      <c r="AS579">
        <f t="shared" ref="AS579:AS642" si="276">SUM(IF(ISERR(FIND("Тепло",$B$2:$B$645)),0,1))</f>
        <v>0</v>
      </c>
      <c r="AT579">
        <f t="shared" ref="AT579:AT642" si="277">SUM(IF(ISERR(FIND("Узлов",$B$2:$B$645)),0,1))</f>
        <v>1</v>
      </c>
      <c r="AU579">
        <f t="shared" si="255"/>
        <v>0</v>
      </c>
      <c r="AV579">
        <f t="shared" ref="AV579:AV642" si="278">SUM(IF(ISERR(FIND("Щекин",$B$2:$B$645)),0,1))</f>
        <v>0</v>
      </c>
      <c r="AW579">
        <f t="shared" ref="AW579:AW642" si="279">SUM(IF(ISERR(FIND("Ясног",$B$2:$B$645)),0,1))</f>
        <v>0</v>
      </c>
      <c r="AX579">
        <f t="shared" ref="AX579:AX642" si="280">SUM(IF(ISERR(FIND("Тул",$B$2:$B$645)),0,1))</f>
        <v>0</v>
      </c>
    </row>
    <row r="580" spans="1:50" ht="141.75" hidden="1" x14ac:dyDescent="0.25">
      <c r="A580" s="115">
        <v>579</v>
      </c>
      <c r="B580" s="7" t="s">
        <v>116</v>
      </c>
      <c r="C580" s="7" t="s">
        <v>122</v>
      </c>
      <c r="D580" s="7" t="s">
        <v>121</v>
      </c>
      <c r="E580" s="47">
        <v>700000</v>
      </c>
      <c r="F580" s="37">
        <v>0</v>
      </c>
      <c r="G580" s="85">
        <v>3</v>
      </c>
      <c r="H580" s="85">
        <v>3</v>
      </c>
      <c r="I580" s="85">
        <v>3</v>
      </c>
      <c r="J580" s="85">
        <v>0</v>
      </c>
      <c r="K580" s="85">
        <v>3</v>
      </c>
      <c r="L580" s="85">
        <v>0</v>
      </c>
      <c r="M580" s="85">
        <v>2</v>
      </c>
      <c r="N580" s="85">
        <v>1</v>
      </c>
      <c r="O580" s="37">
        <v>0</v>
      </c>
      <c r="P580" s="37">
        <v>0</v>
      </c>
      <c r="Q580" s="85">
        <v>0</v>
      </c>
      <c r="R580" s="85">
        <v>2</v>
      </c>
      <c r="S580" s="85">
        <v>3</v>
      </c>
      <c r="T580" s="85">
        <v>0</v>
      </c>
      <c r="U580" s="85">
        <v>0</v>
      </c>
      <c r="V580" s="47">
        <v>560000</v>
      </c>
      <c r="W580" s="86">
        <f t="shared" si="253"/>
        <v>20</v>
      </c>
      <c r="X580">
        <f t="shared" si="256"/>
        <v>0</v>
      </c>
      <c r="Y580">
        <f t="shared" si="257"/>
        <v>0</v>
      </c>
      <c r="Z580">
        <f t="shared" si="258"/>
        <v>0</v>
      </c>
      <c r="AA580">
        <f t="shared" si="259"/>
        <v>0</v>
      </c>
      <c r="AB580">
        <f t="shared" si="260"/>
        <v>0</v>
      </c>
      <c r="AC580">
        <f t="shared" si="261"/>
        <v>0</v>
      </c>
      <c r="AD580">
        <f t="shared" si="262"/>
        <v>0</v>
      </c>
      <c r="AE580">
        <f t="shared" si="263"/>
        <v>0</v>
      </c>
      <c r="AF580">
        <f t="shared" si="264"/>
        <v>0</v>
      </c>
      <c r="AG580">
        <f t="shared" si="265"/>
        <v>0</v>
      </c>
      <c r="AH580">
        <f t="shared" si="266"/>
        <v>0</v>
      </c>
      <c r="AI580">
        <f t="shared" si="267"/>
        <v>0</v>
      </c>
      <c r="AJ580">
        <f t="shared" si="268"/>
        <v>1</v>
      </c>
      <c r="AK580">
        <f t="shared" si="269"/>
        <v>0</v>
      </c>
      <c r="AL580">
        <f t="shared" si="270"/>
        <v>0</v>
      </c>
      <c r="AM580">
        <f t="shared" si="271"/>
        <v>0</v>
      </c>
      <c r="AN580">
        <f t="shared" si="272"/>
        <v>0</v>
      </c>
      <c r="AO580">
        <f t="shared" si="273"/>
        <v>0</v>
      </c>
      <c r="AP580">
        <f t="shared" si="254"/>
        <v>0</v>
      </c>
      <c r="AQ580">
        <f t="shared" si="274"/>
        <v>0</v>
      </c>
      <c r="AR580">
        <f t="shared" si="275"/>
        <v>0</v>
      </c>
      <c r="AS580">
        <f t="shared" si="276"/>
        <v>0</v>
      </c>
      <c r="AT580">
        <f t="shared" si="277"/>
        <v>0</v>
      </c>
      <c r="AU580">
        <f t="shared" si="255"/>
        <v>0</v>
      </c>
      <c r="AV580">
        <f t="shared" si="278"/>
        <v>0</v>
      </c>
      <c r="AW580">
        <f t="shared" si="279"/>
        <v>0</v>
      </c>
      <c r="AX580">
        <f t="shared" si="280"/>
        <v>0</v>
      </c>
    </row>
    <row r="581" spans="1:50" ht="63" hidden="1" x14ac:dyDescent="0.25">
      <c r="A581" s="115">
        <v>580</v>
      </c>
      <c r="B581" s="48" t="s">
        <v>1639</v>
      </c>
      <c r="C581" s="48" t="s">
        <v>1643</v>
      </c>
      <c r="D581" s="48" t="s">
        <v>1644</v>
      </c>
      <c r="E581" s="47">
        <v>1300000</v>
      </c>
      <c r="F581" s="85">
        <v>0</v>
      </c>
      <c r="G581" s="85">
        <v>0</v>
      </c>
      <c r="H581" s="85">
        <v>3</v>
      </c>
      <c r="I581" s="85">
        <v>1</v>
      </c>
      <c r="J581" s="85">
        <v>0</v>
      </c>
      <c r="K581" s="85">
        <v>2</v>
      </c>
      <c r="L581" s="85">
        <v>0</v>
      </c>
      <c r="M581" s="85">
        <v>1</v>
      </c>
      <c r="N581" s="85">
        <v>8</v>
      </c>
      <c r="O581" s="85">
        <v>0</v>
      </c>
      <c r="P581" s="85">
        <v>0</v>
      </c>
      <c r="Q581" s="85">
        <v>0</v>
      </c>
      <c r="R581" s="85">
        <v>2</v>
      </c>
      <c r="S581" s="85">
        <v>3</v>
      </c>
      <c r="T581" s="85">
        <v>0</v>
      </c>
      <c r="U581" s="85">
        <v>0</v>
      </c>
      <c r="V581" s="47">
        <v>1040000</v>
      </c>
      <c r="W581" s="86">
        <f t="shared" si="253"/>
        <v>20</v>
      </c>
      <c r="X581">
        <f t="shared" si="256"/>
        <v>0</v>
      </c>
      <c r="Y581">
        <f t="shared" si="257"/>
        <v>0</v>
      </c>
      <c r="Z581">
        <f t="shared" si="258"/>
        <v>0</v>
      </c>
      <c r="AA581">
        <f t="shared" si="259"/>
        <v>0</v>
      </c>
      <c r="AB581">
        <f t="shared" si="260"/>
        <v>0</v>
      </c>
      <c r="AC581">
        <f t="shared" si="261"/>
        <v>0</v>
      </c>
      <c r="AD581">
        <f t="shared" si="262"/>
        <v>0</v>
      </c>
      <c r="AE581">
        <f t="shared" si="263"/>
        <v>0</v>
      </c>
      <c r="AF581">
        <f t="shared" si="264"/>
        <v>1</v>
      </c>
      <c r="AG581">
        <f t="shared" si="265"/>
        <v>0</v>
      </c>
      <c r="AH581">
        <f t="shared" si="266"/>
        <v>0</v>
      </c>
      <c r="AI581">
        <f t="shared" si="267"/>
        <v>0</v>
      </c>
      <c r="AJ581">
        <f t="shared" si="268"/>
        <v>0</v>
      </c>
      <c r="AK581">
        <f t="shared" si="269"/>
        <v>0</v>
      </c>
      <c r="AL581">
        <f t="shared" si="270"/>
        <v>0</v>
      </c>
      <c r="AM581">
        <f t="shared" si="271"/>
        <v>0</v>
      </c>
      <c r="AN581">
        <f t="shared" si="272"/>
        <v>0</v>
      </c>
      <c r="AO581">
        <f t="shared" si="273"/>
        <v>0</v>
      </c>
      <c r="AP581">
        <f t="shared" si="254"/>
        <v>0</v>
      </c>
      <c r="AQ581">
        <f t="shared" si="274"/>
        <v>0</v>
      </c>
      <c r="AR581">
        <f t="shared" si="275"/>
        <v>0</v>
      </c>
      <c r="AS581">
        <f t="shared" si="276"/>
        <v>0</v>
      </c>
      <c r="AT581">
        <f t="shared" si="277"/>
        <v>0</v>
      </c>
      <c r="AU581">
        <f t="shared" si="255"/>
        <v>0</v>
      </c>
      <c r="AV581">
        <f t="shared" si="278"/>
        <v>0</v>
      </c>
      <c r="AW581">
        <f t="shared" si="279"/>
        <v>0</v>
      </c>
      <c r="AX581">
        <f t="shared" si="280"/>
        <v>0</v>
      </c>
    </row>
    <row r="582" spans="1:50" ht="94.5" hidden="1" x14ac:dyDescent="0.25">
      <c r="A582" s="115">
        <v>581</v>
      </c>
      <c r="B582" s="48" t="s">
        <v>1608</v>
      </c>
      <c r="C582" s="48" t="s">
        <v>1609</v>
      </c>
      <c r="D582" s="48" t="s">
        <v>1613</v>
      </c>
      <c r="E582" s="47">
        <v>529017</v>
      </c>
      <c r="F582" s="85">
        <v>4</v>
      </c>
      <c r="G582" s="85">
        <v>0</v>
      </c>
      <c r="H582" s="85">
        <v>3</v>
      </c>
      <c r="I582" s="85">
        <v>1</v>
      </c>
      <c r="J582" s="85">
        <v>0</v>
      </c>
      <c r="K582" s="85">
        <v>2</v>
      </c>
      <c r="L582" s="85">
        <v>0</v>
      </c>
      <c r="M582" s="85">
        <v>1</v>
      </c>
      <c r="N582" s="85">
        <v>3</v>
      </c>
      <c r="O582" s="85">
        <v>0</v>
      </c>
      <c r="P582" s="85">
        <v>1</v>
      </c>
      <c r="Q582" s="85">
        <v>0</v>
      </c>
      <c r="R582" s="85">
        <v>2</v>
      </c>
      <c r="S582" s="85">
        <v>3</v>
      </c>
      <c r="T582" s="85">
        <v>0</v>
      </c>
      <c r="U582" s="85">
        <v>0</v>
      </c>
      <c r="V582" s="47">
        <v>354441.39</v>
      </c>
      <c r="W582" s="86">
        <f t="shared" si="253"/>
        <v>20</v>
      </c>
      <c r="X582">
        <f t="shared" si="256"/>
        <v>0</v>
      </c>
      <c r="Y582">
        <f t="shared" si="257"/>
        <v>0</v>
      </c>
      <c r="Z582">
        <f t="shared" si="258"/>
        <v>0</v>
      </c>
      <c r="AA582">
        <f t="shared" si="259"/>
        <v>0</v>
      </c>
      <c r="AB582">
        <f t="shared" si="260"/>
        <v>0</v>
      </c>
      <c r="AC582">
        <f t="shared" si="261"/>
        <v>0</v>
      </c>
      <c r="AD582">
        <f t="shared" si="262"/>
        <v>0</v>
      </c>
      <c r="AE582">
        <f t="shared" si="263"/>
        <v>0</v>
      </c>
      <c r="AF582">
        <f t="shared" si="264"/>
        <v>0</v>
      </c>
      <c r="AG582">
        <f t="shared" si="265"/>
        <v>0</v>
      </c>
      <c r="AH582">
        <f t="shared" si="266"/>
        <v>0</v>
      </c>
      <c r="AI582">
        <f t="shared" si="267"/>
        <v>0</v>
      </c>
      <c r="AJ582">
        <f t="shared" si="268"/>
        <v>0</v>
      </c>
      <c r="AK582">
        <f t="shared" si="269"/>
        <v>0</v>
      </c>
      <c r="AL582">
        <f t="shared" si="270"/>
        <v>0</v>
      </c>
      <c r="AM582">
        <f t="shared" si="271"/>
        <v>0</v>
      </c>
      <c r="AN582">
        <f t="shared" si="272"/>
        <v>0</v>
      </c>
      <c r="AO582">
        <f t="shared" si="273"/>
        <v>0</v>
      </c>
      <c r="AP582">
        <f t="shared" si="254"/>
        <v>0</v>
      </c>
      <c r="AQ582">
        <f t="shared" si="274"/>
        <v>0</v>
      </c>
      <c r="AR582">
        <f t="shared" si="275"/>
        <v>0</v>
      </c>
      <c r="AS582">
        <f t="shared" si="276"/>
        <v>0</v>
      </c>
      <c r="AT582">
        <f t="shared" si="277"/>
        <v>0</v>
      </c>
      <c r="AU582">
        <f t="shared" si="255"/>
        <v>0</v>
      </c>
      <c r="AV582">
        <f t="shared" si="278"/>
        <v>1</v>
      </c>
      <c r="AW582">
        <f t="shared" si="279"/>
        <v>0</v>
      </c>
      <c r="AX582">
        <f t="shared" si="280"/>
        <v>0</v>
      </c>
    </row>
    <row r="583" spans="1:50" ht="78.75" hidden="1" x14ac:dyDescent="0.25">
      <c r="A583" s="115">
        <v>582</v>
      </c>
      <c r="B583" s="49" t="s">
        <v>312</v>
      </c>
      <c r="C583" s="49" t="s">
        <v>491</v>
      </c>
      <c r="D583" s="49" t="s">
        <v>492</v>
      </c>
      <c r="E583" s="47">
        <v>131300</v>
      </c>
      <c r="F583" s="37">
        <v>2</v>
      </c>
      <c r="G583" s="37">
        <v>0</v>
      </c>
      <c r="H583" s="37">
        <v>1</v>
      </c>
      <c r="I583" s="37">
        <v>1</v>
      </c>
      <c r="J583" s="37">
        <v>0</v>
      </c>
      <c r="K583" s="37">
        <v>1</v>
      </c>
      <c r="L583" s="37">
        <v>0</v>
      </c>
      <c r="M583" s="37">
        <v>9</v>
      </c>
      <c r="N583" s="37">
        <v>1</v>
      </c>
      <c r="O583" s="37">
        <v>1</v>
      </c>
      <c r="P583" s="37">
        <v>1</v>
      </c>
      <c r="Q583" s="37">
        <v>2</v>
      </c>
      <c r="R583" s="37">
        <v>0</v>
      </c>
      <c r="S583" s="37">
        <v>0</v>
      </c>
      <c r="T583" s="37">
        <v>0</v>
      </c>
      <c r="U583" s="37">
        <v>0</v>
      </c>
      <c r="V583" s="47">
        <v>100857</v>
      </c>
      <c r="W583" s="86">
        <f t="shared" si="253"/>
        <v>19</v>
      </c>
      <c r="X583">
        <f t="shared" si="256"/>
        <v>0</v>
      </c>
      <c r="Y583">
        <f t="shared" si="257"/>
        <v>0</v>
      </c>
      <c r="Z583">
        <f t="shared" si="258"/>
        <v>0</v>
      </c>
      <c r="AA583">
        <f t="shared" si="259"/>
        <v>0</v>
      </c>
      <c r="AB583">
        <f t="shared" si="260"/>
        <v>0</v>
      </c>
      <c r="AC583">
        <f t="shared" si="261"/>
        <v>0</v>
      </c>
      <c r="AD583">
        <f t="shared" si="262"/>
        <v>0</v>
      </c>
      <c r="AE583">
        <f t="shared" si="263"/>
        <v>0</v>
      </c>
      <c r="AF583">
        <f t="shared" si="264"/>
        <v>0</v>
      </c>
      <c r="AG583">
        <f t="shared" si="265"/>
        <v>0</v>
      </c>
      <c r="AH583">
        <f t="shared" si="266"/>
        <v>0</v>
      </c>
      <c r="AI583">
        <f t="shared" si="267"/>
        <v>0</v>
      </c>
      <c r="AJ583">
        <f t="shared" si="268"/>
        <v>0</v>
      </c>
      <c r="AK583">
        <f t="shared" si="269"/>
        <v>0</v>
      </c>
      <c r="AL583">
        <f t="shared" si="270"/>
        <v>0</v>
      </c>
      <c r="AM583">
        <f t="shared" si="271"/>
        <v>0</v>
      </c>
      <c r="AN583">
        <f t="shared" si="272"/>
        <v>0</v>
      </c>
      <c r="AO583">
        <f t="shared" si="273"/>
        <v>0</v>
      </c>
      <c r="AP583">
        <f t="shared" si="254"/>
        <v>0</v>
      </c>
      <c r="AQ583">
        <f t="shared" si="274"/>
        <v>0</v>
      </c>
      <c r="AR583">
        <f t="shared" si="275"/>
        <v>0</v>
      </c>
      <c r="AS583">
        <f t="shared" si="276"/>
        <v>0</v>
      </c>
      <c r="AT583">
        <f t="shared" si="277"/>
        <v>0</v>
      </c>
      <c r="AU583">
        <f t="shared" si="255"/>
        <v>1</v>
      </c>
      <c r="AV583">
        <f t="shared" si="278"/>
        <v>0</v>
      </c>
      <c r="AW583">
        <f t="shared" si="279"/>
        <v>0</v>
      </c>
      <c r="AX583">
        <f t="shared" si="280"/>
        <v>0</v>
      </c>
    </row>
    <row r="584" spans="1:50" ht="63" hidden="1" x14ac:dyDescent="0.25">
      <c r="A584" s="115">
        <v>583</v>
      </c>
      <c r="B584" s="7" t="s">
        <v>1681</v>
      </c>
      <c r="C584" s="7" t="s">
        <v>1684</v>
      </c>
      <c r="D584" s="7" t="s">
        <v>1685</v>
      </c>
      <c r="E584" s="9">
        <v>600000</v>
      </c>
      <c r="F584" s="24">
        <v>0</v>
      </c>
      <c r="G584" s="7">
        <v>0</v>
      </c>
      <c r="H584" s="7">
        <v>3</v>
      </c>
      <c r="I584" s="7">
        <v>1</v>
      </c>
      <c r="J584" s="7">
        <v>0</v>
      </c>
      <c r="K584" s="7">
        <v>2</v>
      </c>
      <c r="L584" s="7">
        <v>0</v>
      </c>
      <c r="M584" s="7">
        <v>1</v>
      </c>
      <c r="N584" s="7">
        <v>7</v>
      </c>
      <c r="O584" s="24">
        <v>0</v>
      </c>
      <c r="P584" s="24">
        <v>0</v>
      </c>
      <c r="Q584" s="7">
        <v>0</v>
      </c>
      <c r="R584" s="7">
        <v>2</v>
      </c>
      <c r="S584" s="7">
        <v>3</v>
      </c>
      <c r="T584" s="7">
        <v>0</v>
      </c>
      <c r="U584" s="7">
        <v>0</v>
      </c>
      <c r="V584" s="44">
        <v>480000</v>
      </c>
      <c r="W584" s="86">
        <f t="shared" si="253"/>
        <v>19</v>
      </c>
      <c r="X584">
        <f t="shared" si="256"/>
        <v>0</v>
      </c>
      <c r="Y584">
        <f t="shared" si="257"/>
        <v>0</v>
      </c>
      <c r="Z584">
        <f t="shared" si="258"/>
        <v>0</v>
      </c>
      <c r="AA584">
        <f t="shared" si="259"/>
        <v>0</v>
      </c>
      <c r="AB584">
        <f t="shared" si="260"/>
        <v>0</v>
      </c>
      <c r="AC584">
        <f t="shared" si="261"/>
        <v>0</v>
      </c>
      <c r="AD584">
        <f t="shared" si="262"/>
        <v>0</v>
      </c>
      <c r="AE584">
        <f t="shared" si="263"/>
        <v>0</v>
      </c>
      <c r="AF584">
        <f t="shared" si="264"/>
        <v>0</v>
      </c>
      <c r="AG584">
        <f t="shared" si="265"/>
        <v>0</v>
      </c>
      <c r="AH584">
        <f t="shared" si="266"/>
        <v>0</v>
      </c>
      <c r="AI584">
        <f t="shared" si="267"/>
        <v>0</v>
      </c>
      <c r="AJ584">
        <f t="shared" si="268"/>
        <v>0</v>
      </c>
      <c r="AK584">
        <f t="shared" si="269"/>
        <v>0</v>
      </c>
      <c r="AL584">
        <f t="shared" si="270"/>
        <v>0</v>
      </c>
      <c r="AM584">
        <f t="shared" si="271"/>
        <v>0</v>
      </c>
      <c r="AN584">
        <f t="shared" si="272"/>
        <v>0</v>
      </c>
      <c r="AO584">
        <f t="shared" si="273"/>
        <v>0</v>
      </c>
      <c r="AP584">
        <f t="shared" si="254"/>
        <v>0</v>
      </c>
      <c r="AQ584">
        <f t="shared" si="274"/>
        <v>0</v>
      </c>
      <c r="AR584">
        <f t="shared" si="275"/>
        <v>0</v>
      </c>
      <c r="AS584">
        <f t="shared" si="276"/>
        <v>0</v>
      </c>
      <c r="AT584">
        <f t="shared" si="277"/>
        <v>0</v>
      </c>
      <c r="AU584">
        <f t="shared" si="255"/>
        <v>0</v>
      </c>
      <c r="AV584">
        <f t="shared" si="278"/>
        <v>1</v>
      </c>
      <c r="AW584">
        <f t="shared" si="279"/>
        <v>0</v>
      </c>
      <c r="AX584">
        <f t="shared" si="280"/>
        <v>0</v>
      </c>
    </row>
    <row r="585" spans="1:50" ht="47.25" hidden="1" x14ac:dyDescent="0.25">
      <c r="A585" s="115">
        <v>584</v>
      </c>
      <c r="B585" s="24" t="s">
        <v>427</v>
      </c>
      <c r="C585" s="24" t="s">
        <v>23</v>
      </c>
      <c r="D585" s="24" t="s">
        <v>429</v>
      </c>
      <c r="E585" s="47">
        <v>1192497.6399999999</v>
      </c>
      <c r="F585" s="37">
        <v>0</v>
      </c>
      <c r="G585" s="37">
        <v>0</v>
      </c>
      <c r="H585" s="37">
        <v>3</v>
      </c>
      <c r="I585" s="37">
        <v>1</v>
      </c>
      <c r="J585" s="37">
        <v>0</v>
      </c>
      <c r="K585" s="37">
        <v>1</v>
      </c>
      <c r="L585" s="37">
        <v>0</v>
      </c>
      <c r="M585" s="37">
        <v>1</v>
      </c>
      <c r="N585" s="37">
        <v>3</v>
      </c>
      <c r="O585" s="37">
        <v>1</v>
      </c>
      <c r="P585" s="37">
        <v>4</v>
      </c>
      <c r="Q585" s="37">
        <v>0</v>
      </c>
      <c r="R585" s="37">
        <v>2</v>
      </c>
      <c r="S585" s="37">
        <v>3</v>
      </c>
      <c r="T585" s="37">
        <v>0</v>
      </c>
      <c r="U585" s="37">
        <v>0</v>
      </c>
      <c r="V585" s="47">
        <v>774891</v>
      </c>
      <c r="W585" s="86">
        <f t="shared" si="253"/>
        <v>19</v>
      </c>
      <c r="X585">
        <f t="shared" si="256"/>
        <v>0</v>
      </c>
      <c r="Y585">
        <f t="shared" si="257"/>
        <v>0</v>
      </c>
      <c r="Z585">
        <f t="shared" si="258"/>
        <v>0</v>
      </c>
      <c r="AA585">
        <f t="shared" si="259"/>
        <v>0</v>
      </c>
      <c r="AB585">
        <f t="shared" si="260"/>
        <v>0</v>
      </c>
      <c r="AC585">
        <f t="shared" si="261"/>
        <v>1</v>
      </c>
      <c r="AD585">
        <f t="shared" si="262"/>
        <v>0</v>
      </c>
      <c r="AE585">
        <f t="shared" si="263"/>
        <v>0</v>
      </c>
      <c r="AF585">
        <f t="shared" si="264"/>
        <v>0</v>
      </c>
      <c r="AG585">
        <f t="shared" si="265"/>
        <v>0</v>
      </c>
      <c r="AH585">
        <f t="shared" si="266"/>
        <v>0</v>
      </c>
      <c r="AI585">
        <f t="shared" si="267"/>
        <v>0</v>
      </c>
      <c r="AJ585">
        <f t="shared" si="268"/>
        <v>0</v>
      </c>
      <c r="AK585">
        <f t="shared" si="269"/>
        <v>0</v>
      </c>
      <c r="AL585">
        <f t="shared" si="270"/>
        <v>0</v>
      </c>
      <c r="AM585">
        <f t="shared" si="271"/>
        <v>0</v>
      </c>
      <c r="AN585">
        <f t="shared" si="272"/>
        <v>0</v>
      </c>
      <c r="AO585">
        <f t="shared" si="273"/>
        <v>0</v>
      </c>
      <c r="AP585">
        <f t="shared" si="254"/>
        <v>0</v>
      </c>
      <c r="AQ585">
        <f t="shared" si="274"/>
        <v>0</v>
      </c>
      <c r="AR585">
        <f t="shared" si="275"/>
        <v>0</v>
      </c>
      <c r="AS585">
        <f t="shared" si="276"/>
        <v>0</v>
      </c>
      <c r="AT585">
        <f t="shared" si="277"/>
        <v>0</v>
      </c>
      <c r="AU585">
        <f t="shared" si="255"/>
        <v>0</v>
      </c>
      <c r="AV585">
        <f t="shared" si="278"/>
        <v>0</v>
      </c>
      <c r="AW585">
        <f t="shared" si="279"/>
        <v>0</v>
      </c>
      <c r="AX585">
        <f t="shared" si="280"/>
        <v>0</v>
      </c>
    </row>
    <row r="586" spans="1:50" ht="110.25" hidden="1" x14ac:dyDescent="0.25">
      <c r="A586" s="115">
        <v>585</v>
      </c>
      <c r="B586" s="24" t="s">
        <v>1208</v>
      </c>
      <c r="C586" s="24" t="s">
        <v>1209</v>
      </c>
      <c r="D586" s="24" t="s">
        <v>1210</v>
      </c>
      <c r="E586" s="37">
        <v>300000</v>
      </c>
      <c r="F586" s="37">
        <v>0</v>
      </c>
      <c r="G586" s="37">
        <v>0</v>
      </c>
      <c r="H586" s="37">
        <v>3</v>
      </c>
      <c r="I586" s="37">
        <v>1</v>
      </c>
      <c r="J586" s="37">
        <v>0</v>
      </c>
      <c r="K586" s="37">
        <v>2</v>
      </c>
      <c r="L586" s="37">
        <v>0</v>
      </c>
      <c r="M586" s="37">
        <v>1</v>
      </c>
      <c r="N586" s="37">
        <v>4</v>
      </c>
      <c r="O586" s="37">
        <v>0</v>
      </c>
      <c r="P586" s="37">
        <v>3</v>
      </c>
      <c r="Q586" s="37">
        <v>0</v>
      </c>
      <c r="R586" s="37">
        <v>2</v>
      </c>
      <c r="S586" s="37">
        <v>3</v>
      </c>
      <c r="T586" s="37">
        <v>0</v>
      </c>
      <c r="U586" s="37">
        <v>0</v>
      </c>
      <c r="V586" s="37">
        <v>201000</v>
      </c>
      <c r="W586" s="86">
        <f t="shared" si="253"/>
        <v>19</v>
      </c>
      <c r="X586">
        <f t="shared" si="256"/>
        <v>0</v>
      </c>
      <c r="Y586">
        <f t="shared" si="257"/>
        <v>1</v>
      </c>
      <c r="Z586">
        <f t="shared" si="258"/>
        <v>0</v>
      </c>
      <c r="AA586">
        <f t="shared" si="259"/>
        <v>0</v>
      </c>
      <c r="AB586">
        <f t="shared" si="260"/>
        <v>0</v>
      </c>
      <c r="AC586">
        <f t="shared" si="261"/>
        <v>0</v>
      </c>
      <c r="AD586">
        <f t="shared" si="262"/>
        <v>0</v>
      </c>
      <c r="AE586">
        <f t="shared" si="263"/>
        <v>0</v>
      </c>
      <c r="AF586">
        <f t="shared" si="264"/>
        <v>0</v>
      </c>
      <c r="AG586">
        <f t="shared" si="265"/>
        <v>0</v>
      </c>
      <c r="AH586">
        <f t="shared" si="266"/>
        <v>0</v>
      </c>
      <c r="AI586">
        <f t="shared" si="267"/>
        <v>0</v>
      </c>
      <c r="AJ586">
        <f t="shared" si="268"/>
        <v>0</v>
      </c>
      <c r="AK586">
        <f t="shared" si="269"/>
        <v>0</v>
      </c>
      <c r="AL586">
        <f t="shared" si="270"/>
        <v>0</v>
      </c>
      <c r="AM586">
        <f t="shared" si="271"/>
        <v>0</v>
      </c>
      <c r="AN586">
        <f t="shared" si="272"/>
        <v>0</v>
      </c>
      <c r="AO586">
        <f t="shared" si="273"/>
        <v>0</v>
      </c>
      <c r="AP586">
        <f t="shared" si="254"/>
        <v>0</v>
      </c>
      <c r="AQ586">
        <f t="shared" si="274"/>
        <v>0</v>
      </c>
      <c r="AR586">
        <f t="shared" si="275"/>
        <v>0</v>
      </c>
      <c r="AS586">
        <f t="shared" si="276"/>
        <v>0</v>
      </c>
      <c r="AT586">
        <f t="shared" si="277"/>
        <v>0</v>
      </c>
      <c r="AU586">
        <f t="shared" si="255"/>
        <v>0</v>
      </c>
      <c r="AV586">
        <f t="shared" si="278"/>
        <v>0</v>
      </c>
      <c r="AW586">
        <f t="shared" si="279"/>
        <v>0</v>
      </c>
      <c r="AX586">
        <f t="shared" si="280"/>
        <v>0</v>
      </c>
    </row>
    <row r="587" spans="1:50" ht="63" hidden="1" x14ac:dyDescent="0.25">
      <c r="A587" s="115">
        <v>586</v>
      </c>
      <c r="B587" s="24" t="s">
        <v>1670</v>
      </c>
      <c r="C587" s="24" t="s">
        <v>1655</v>
      </c>
      <c r="D587" s="24" t="s">
        <v>1674</v>
      </c>
      <c r="E587" s="37">
        <v>1387060</v>
      </c>
      <c r="F587" s="37">
        <v>0</v>
      </c>
      <c r="G587" s="37">
        <v>0</v>
      </c>
      <c r="H587" s="37">
        <v>3</v>
      </c>
      <c r="I587" s="37">
        <v>3</v>
      </c>
      <c r="J587" s="37">
        <v>0</v>
      </c>
      <c r="K587" s="37">
        <v>1</v>
      </c>
      <c r="L587" s="37">
        <v>0</v>
      </c>
      <c r="M587" s="37">
        <v>1</v>
      </c>
      <c r="N587" s="37">
        <v>1</v>
      </c>
      <c r="O587" s="37">
        <v>0</v>
      </c>
      <c r="P587" s="37">
        <v>5</v>
      </c>
      <c r="Q587" s="37">
        <v>0</v>
      </c>
      <c r="R587" s="37">
        <v>2</v>
      </c>
      <c r="S587" s="37">
        <v>3</v>
      </c>
      <c r="T587" s="37">
        <v>0</v>
      </c>
      <c r="U587" s="37">
        <v>0</v>
      </c>
      <c r="V587" s="37">
        <v>1040370</v>
      </c>
      <c r="W587" s="86">
        <f t="shared" si="253"/>
        <v>19</v>
      </c>
      <c r="X587">
        <f t="shared" si="256"/>
        <v>0</v>
      </c>
      <c r="Y587">
        <f t="shared" si="257"/>
        <v>0</v>
      </c>
      <c r="Z587">
        <f t="shared" si="258"/>
        <v>0</v>
      </c>
      <c r="AA587">
        <f t="shared" si="259"/>
        <v>0</v>
      </c>
      <c r="AB587">
        <f t="shared" si="260"/>
        <v>0</v>
      </c>
      <c r="AC587">
        <f t="shared" si="261"/>
        <v>0</v>
      </c>
      <c r="AD587">
        <f t="shared" si="262"/>
        <v>0</v>
      </c>
      <c r="AE587">
        <f t="shared" si="263"/>
        <v>0</v>
      </c>
      <c r="AF587">
        <f t="shared" si="264"/>
        <v>0</v>
      </c>
      <c r="AG587">
        <f t="shared" si="265"/>
        <v>0</v>
      </c>
      <c r="AH587">
        <f t="shared" si="266"/>
        <v>0</v>
      </c>
      <c r="AI587">
        <f t="shared" si="267"/>
        <v>0</v>
      </c>
      <c r="AJ587">
        <f t="shared" si="268"/>
        <v>0</v>
      </c>
      <c r="AK587">
        <f t="shared" si="269"/>
        <v>0</v>
      </c>
      <c r="AL587">
        <f t="shared" si="270"/>
        <v>0</v>
      </c>
      <c r="AM587">
        <f t="shared" si="271"/>
        <v>0</v>
      </c>
      <c r="AN587">
        <f t="shared" si="272"/>
        <v>0</v>
      </c>
      <c r="AO587">
        <f t="shared" si="273"/>
        <v>0</v>
      </c>
      <c r="AP587">
        <f t="shared" si="254"/>
        <v>0</v>
      </c>
      <c r="AQ587">
        <f t="shared" si="274"/>
        <v>0</v>
      </c>
      <c r="AR587">
        <f t="shared" si="275"/>
        <v>0</v>
      </c>
      <c r="AS587">
        <f t="shared" si="276"/>
        <v>0</v>
      </c>
      <c r="AT587">
        <f t="shared" si="277"/>
        <v>1</v>
      </c>
      <c r="AU587">
        <f t="shared" si="255"/>
        <v>0</v>
      </c>
      <c r="AV587">
        <f t="shared" si="278"/>
        <v>0</v>
      </c>
      <c r="AW587">
        <f t="shared" si="279"/>
        <v>0</v>
      </c>
      <c r="AX587">
        <f t="shared" si="280"/>
        <v>0</v>
      </c>
    </row>
    <row r="588" spans="1:50" ht="141.75" hidden="1" x14ac:dyDescent="0.25">
      <c r="A588" s="115">
        <v>587</v>
      </c>
      <c r="B588" s="7" t="s">
        <v>116</v>
      </c>
      <c r="C588" s="7" t="s">
        <v>118</v>
      </c>
      <c r="D588" s="7" t="s">
        <v>117</v>
      </c>
      <c r="E588" s="47">
        <v>600000</v>
      </c>
      <c r="F588" s="37">
        <v>0</v>
      </c>
      <c r="G588" s="85">
        <v>3</v>
      </c>
      <c r="H588" s="85">
        <v>3</v>
      </c>
      <c r="I588" s="85">
        <v>2</v>
      </c>
      <c r="J588" s="85">
        <v>0</v>
      </c>
      <c r="K588" s="85">
        <v>3</v>
      </c>
      <c r="L588" s="85">
        <v>0</v>
      </c>
      <c r="M588" s="85">
        <v>2</v>
      </c>
      <c r="N588" s="85">
        <v>1</v>
      </c>
      <c r="O588" s="37">
        <v>0</v>
      </c>
      <c r="P588" s="37">
        <v>0</v>
      </c>
      <c r="Q588" s="85">
        <v>0</v>
      </c>
      <c r="R588" s="85">
        <v>2</v>
      </c>
      <c r="S588" s="85">
        <v>3</v>
      </c>
      <c r="T588" s="85">
        <v>0</v>
      </c>
      <c r="U588" s="85">
        <v>0</v>
      </c>
      <c r="V588" s="47">
        <v>480000</v>
      </c>
      <c r="W588" s="86">
        <f t="shared" si="253"/>
        <v>19</v>
      </c>
      <c r="X588">
        <f t="shared" si="256"/>
        <v>0</v>
      </c>
      <c r="Y588">
        <f t="shared" si="257"/>
        <v>0</v>
      </c>
      <c r="Z588">
        <f t="shared" si="258"/>
        <v>0</v>
      </c>
      <c r="AA588">
        <f t="shared" si="259"/>
        <v>0</v>
      </c>
      <c r="AB588">
        <f t="shared" si="260"/>
        <v>0</v>
      </c>
      <c r="AC588">
        <f t="shared" si="261"/>
        <v>0</v>
      </c>
      <c r="AD588">
        <f t="shared" si="262"/>
        <v>0</v>
      </c>
      <c r="AE588">
        <f t="shared" si="263"/>
        <v>0</v>
      </c>
      <c r="AF588">
        <f t="shared" si="264"/>
        <v>0</v>
      </c>
      <c r="AG588">
        <f t="shared" si="265"/>
        <v>0</v>
      </c>
      <c r="AH588">
        <f t="shared" si="266"/>
        <v>0</v>
      </c>
      <c r="AI588">
        <f t="shared" si="267"/>
        <v>0</v>
      </c>
      <c r="AJ588">
        <f t="shared" si="268"/>
        <v>1</v>
      </c>
      <c r="AK588">
        <f t="shared" si="269"/>
        <v>0</v>
      </c>
      <c r="AL588">
        <f t="shared" si="270"/>
        <v>0</v>
      </c>
      <c r="AM588">
        <f t="shared" si="271"/>
        <v>0</v>
      </c>
      <c r="AN588">
        <f t="shared" si="272"/>
        <v>0</v>
      </c>
      <c r="AO588">
        <f t="shared" si="273"/>
        <v>0</v>
      </c>
      <c r="AP588">
        <f t="shared" si="254"/>
        <v>0</v>
      </c>
      <c r="AQ588">
        <f t="shared" si="274"/>
        <v>0</v>
      </c>
      <c r="AR588">
        <f t="shared" si="275"/>
        <v>0</v>
      </c>
      <c r="AS588">
        <f t="shared" si="276"/>
        <v>0</v>
      </c>
      <c r="AT588">
        <f t="shared" si="277"/>
        <v>0</v>
      </c>
      <c r="AU588">
        <f t="shared" si="255"/>
        <v>0</v>
      </c>
      <c r="AV588">
        <f t="shared" si="278"/>
        <v>0</v>
      </c>
      <c r="AW588">
        <f t="shared" si="279"/>
        <v>0</v>
      </c>
      <c r="AX588">
        <f t="shared" si="280"/>
        <v>0</v>
      </c>
    </row>
    <row r="589" spans="1:50" ht="126" hidden="1" x14ac:dyDescent="0.25">
      <c r="A589" s="115">
        <v>588</v>
      </c>
      <c r="B589" s="7" t="s">
        <v>116</v>
      </c>
      <c r="C589" s="7" t="s">
        <v>129</v>
      </c>
      <c r="D589" s="7" t="s">
        <v>130</v>
      </c>
      <c r="E589" s="47">
        <v>1200000</v>
      </c>
      <c r="F589" s="37">
        <v>0</v>
      </c>
      <c r="G589" s="85">
        <v>0</v>
      </c>
      <c r="H589" s="85">
        <v>5</v>
      </c>
      <c r="I589" s="85">
        <v>1</v>
      </c>
      <c r="J589" s="85">
        <v>0</v>
      </c>
      <c r="K589" s="85">
        <v>5</v>
      </c>
      <c r="L589" s="85">
        <v>0</v>
      </c>
      <c r="M589" s="85">
        <v>1</v>
      </c>
      <c r="N589" s="85">
        <v>7</v>
      </c>
      <c r="O589" s="37">
        <v>0</v>
      </c>
      <c r="P589" s="37">
        <v>0</v>
      </c>
      <c r="Q589" s="85">
        <v>0</v>
      </c>
      <c r="R589" s="85">
        <v>0</v>
      </c>
      <c r="S589" s="85">
        <v>0</v>
      </c>
      <c r="T589" s="85">
        <v>0</v>
      </c>
      <c r="U589" s="85">
        <v>0</v>
      </c>
      <c r="V589" s="47">
        <v>900000</v>
      </c>
      <c r="W589" s="86">
        <f t="shared" si="253"/>
        <v>19</v>
      </c>
      <c r="X589">
        <f t="shared" si="256"/>
        <v>0</v>
      </c>
      <c r="Y589">
        <f t="shared" si="257"/>
        <v>0</v>
      </c>
      <c r="Z589">
        <f t="shared" si="258"/>
        <v>0</v>
      </c>
      <c r="AA589">
        <f t="shared" si="259"/>
        <v>0</v>
      </c>
      <c r="AB589">
        <f t="shared" si="260"/>
        <v>0</v>
      </c>
      <c r="AC589">
        <f t="shared" si="261"/>
        <v>0</v>
      </c>
      <c r="AD589">
        <f t="shared" si="262"/>
        <v>0</v>
      </c>
      <c r="AE589">
        <f t="shared" si="263"/>
        <v>0</v>
      </c>
      <c r="AF589">
        <f t="shared" si="264"/>
        <v>0</v>
      </c>
      <c r="AG589">
        <f t="shared" si="265"/>
        <v>0</v>
      </c>
      <c r="AH589">
        <f t="shared" si="266"/>
        <v>0</v>
      </c>
      <c r="AI589">
        <f t="shared" si="267"/>
        <v>0</v>
      </c>
      <c r="AJ589">
        <f t="shared" si="268"/>
        <v>1</v>
      </c>
      <c r="AK589">
        <f t="shared" si="269"/>
        <v>0</v>
      </c>
      <c r="AL589">
        <f t="shared" si="270"/>
        <v>0</v>
      </c>
      <c r="AM589">
        <f t="shared" si="271"/>
        <v>0</v>
      </c>
      <c r="AN589">
        <f t="shared" si="272"/>
        <v>0</v>
      </c>
      <c r="AO589">
        <f t="shared" si="273"/>
        <v>0</v>
      </c>
      <c r="AP589">
        <f t="shared" si="254"/>
        <v>0</v>
      </c>
      <c r="AQ589">
        <f t="shared" si="274"/>
        <v>0</v>
      </c>
      <c r="AR589">
        <f t="shared" si="275"/>
        <v>0</v>
      </c>
      <c r="AS589">
        <f t="shared" si="276"/>
        <v>0</v>
      </c>
      <c r="AT589">
        <f t="shared" si="277"/>
        <v>0</v>
      </c>
      <c r="AU589">
        <f t="shared" si="255"/>
        <v>0</v>
      </c>
      <c r="AV589">
        <f t="shared" si="278"/>
        <v>0</v>
      </c>
      <c r="AW589">
        <f t="shared" si="279"/>
        <v>0</v>
      </c>
      <c r="AX589">
        <f t="shared" si="280"/>
        <v>0</v>
      </c>
    </row>
    <row r="590" spans="1:50" ht="78.75" hidden="1" x14ac:dyDescent="0.25">
      <c r="A590" s="115">
        <v>589</v>
      </c>
      <c r="B590" s="48" t="s">
        <v>1639</v>
      </c>
      <c r="C590" s="48" t="s">
        <v>1640</v>
      </c>
      <c r="D590" s="48" t="s">
        <v>1645</v>
      </c>
      <c r="E590" s="47">
        <v>1500000</v>
      </c>
      <c r="F590" s="85">
        <v>0</v>
      </c>
      <c r="G590" s="85">
        <v>0</v>
      </c>
      <c r="H590" s="85">
        <v>5</v>
      </c>
      <c r="I590" s="85">
        <v>1</v>
      </c>
      <c r="J590" s="85">
        <v>0</v>
      </c>
      <c r="K590" s="85">
        <v>2</v>
      </c>
      <c r="L590" s="85">
        <v>0</v>
      </c>
      <c r="M590" s="85">
        <v>1</v>
      </c>
      <c r="N590" s="85">
        <v>10</v>
      </c>
      <c r="O590" s="85">
        <v>0</v>
      </c>
      <c r="P590" s="85">
        <v>0</v>
      </c>
      <c r="Q590" s="85">
        <v>0</v>
      </c>
      <c r="R590" s="85">
        <v>0</v>
      </c>
      <c r="S590" s="85">
        <v>0</v>
      </c>
      <c r="T590" s="85" t="s">
        <v>1642</v>
      </c>
      <c r="U590" s="85">
        <v>0</v>
      </c>
      <c r="V590" s="47">
        <v>1200000</v>
      </c>
      <c r="W590" s="86">
        <f t="shared" si="253"/>
        <v>19</v>
      </c>
      <c r="X590">
        <f t="shared" si="256"/>
        <v>0</v>
      </c>
      <c r="Y590">
        <f t="shared" si="257"/>
        <v>0</v>
      </c>
      <c r="Z590">
        <f t="shared" si="258"/>
        <v>0</v>
      </c>
      <c r="AA590">
        <f t="shared" si="259"/>
        <v>0</v>
      </c>
      <c r="AB590">
        <f t="shared" si="260"/>
        <v>0</v>
      </c>
      <c r="AC590">
        <f t="shared" si="261"/>
        <v>0</v>
      </c>
      <c r="AD590">
        <f t="shared" si="262"/>
        <v>0</v>
      </c>
      <c r="AE590">
        <f t="shared" si="263"/>
        <v>0</v>
      </c>
      <c r="AF590">
        <f t="shared" si="264"/>
        <v>1</v>
      </c>
      <c r="AG590">
        <f t="shared" si="265"/>
        <v>0</v>
      </c>
      <c r="AH590">
        <f t="shared" si="266"/>
        <v>0</v>
      </c>
      <c r="AI590">
        <f t="shared" si="267"/>
        <v>0</v>
      </c>
      <c r="AJ590">
        <f t="shared" si="268"/>
        <v>0</v>
      </c>
      <c r="AK590">
        <f t="shared" si="269"/>
        <v>0</v>
      </c>
      <c r="AL590">
        <f t="shared" si="270"/>
        <v>0</v>
      </c>
      <c r="AM590">
        <f t="shared" si="271"/>
        <v>0</v>
      </c>
      <c r="AN590">
        <f t="shared" si="272"/>
        <v>0</v>
      </c>
      <c r="AO590">
        <f t="shared" si="273"/>
        <v>0</v>
      </c>
      <c r="AP590">
        <f t="shared" si="254"/>
        <v>0</v>
      </c>
      <c r="AQ590">
        <f t="shared" si="274"/>
        <v>0</v>
      </c>
      <c r="AR590">
        <f t="shared" si="275"/>
        <v>0</v>
      </c>
      <c r="AS590">
        <f t="shared" si="276"/>
        <v>0</v>
      </c>
      <c r="AT590">
        <f t="shared" si="277"/>
        <v>0</v>
      </c>
      <c r="AU590">
        <f t="shared" si="255"/>
        <v>0</v>
      </c>
      <c r="AV590">
        <f t="shared" si="278"/>
        <v>0</v>
      </c>
      <c r="AW590">
        <f t="shared" si="279"/>
        <v>0</v>
      </c>
      <c r="AX590">
        <f t="shared" si="280"/>
        <v>0</v>
      </c>
    </row>
    <row r="591" spans="1:50" ht="78.75" hidden="1" x14ac:dyDescent="0.25">
      <c r="A591" s="115">
        <v>590</v>
      </c>
      <c r="B591" s="24" t="s">
        <v>1033</v>
      </c>
      <c r="C591" s="24" t="s">
        <v>1034</v>
      </c>
      <c r="D591" s="24" t="s">
        <v>1051</v>
      </c>
      <c r="E591" s="92">
        <v>670000</v>
      </c>
      <c r="F591" s="57">
        <v>0</v>
      </c>
      <c r="G591" s="57">
        <v>0</v>
      </c>
      <c r="H591" s="57">
        <v>3</v>
      </c>
      <c r="I591" s="57">
        <v>1</v>
      </c>
      <c r="J591" s="57">
        <v>0</v>
      </c>
      <c r="K591" s="57">
        <v>5</v>
      </c>
      <c r="L591" s="57">
        <v>0</v>
      </c>
      <c r="M591" s="57">
        <v>1</v>
      </c>
      <c r="N591" s="57">
        <v>3</v>
      </c>
      <c r="O591" s="57">
        <v>0</v>
      </c>
      <c r="P591" s="57">
        <v>0</v>
      </c>
      <c r="Q591" s="57">
        <v>0</v>
      </c>
      <c r="R591" s="57">
        <v>2</v>
      </c>
      <c r="S591" s="57">
        <v>3</v>
      </c>
      <c r="T591" s="57">
        <v>0</v>
      </c>
      <c r="U591" s="57">
        <v>0</v>
      </c>
      <c r="V591" s="92">
        <v>469000</v>
      </c>
      <c r="W591" s="86">
        <f t="shared" si="253"/>
        <v>18</v>
      </c>
      <c r="X591">
        <f t="shared" si="256"/>
        <v>0</v>
      </c>
      <c r="Y591">
        <f t="shared" si="257"/>
        <v>0</v>
      </c>
      <c r="Z591">
        <f t="shared" si="258"/>
        <v>0</v>
      </c>
      <c r="AA591">
        <f t="shared" si="259"/>
        <v>0</v>
      </c>
      <c r="AB591">
        <f t="shared" si="260"/>
        <v>0</v>
      </c>
      <c r="AC591">
        <f t="shared" si="261"/>
        <v>0</v>
      </c>
      <c r="AD591">
        <f t="shared" si="262"/>
        <v>0</v>
      </c>
      <c r="AE591">
        <f t="shared" si="263"/>
        <v>1</v>
      </c>
      <c r="AF591">
        <f t="shared" si="264"/>
        <v>0</v>
      </c>
      <c r="AG591">
        <f t="shared" si="265"/>
        <v>0</v>
      </c>
      <c r="AH591">
        <f t="shared" si="266"/>
        <v>0</v>
      </c>
      <c r="AI591">
        <f t="shared" si="267"/>
        <v>0</v>
      </c>
      <c r="AJ591">
        <f t="shared" si="268"/>
        <v>0</v>
      </c>
      <c r="AK591">
        <f t="shared" si="269"/>
        <v>0</v>
      </c>
      <c r="AL591">
        <f t="shared" si="270"/>
        <v>0</v>
      </c>
      <c r="AM591">
        <f t="shared" si="271"/>
        <v>0</v>
      </c>
      <c r="AN591">
        <f t="shared" si="272"/>
        <v>0</v>
      </c>
      <c r="AO591">
        <f t="shared" si="273"/>
        <v>0</v>
      </c>
      <c r="AP591">
        <f t="shared" si="254"/>
        <v>0</v>
      </c>
      <c r="AQ591">
        <f t="shared" si="274"/>
        <v>0</v>
      </c>
      <c r="AR591">
        <f t="shared" si="275"/>
        <v>0</v>
      </c>
      <c r="AS591">
        <f t="shared" si="276"/>
        <v>0</v>
      </c>
      <c r="AT591">
        <f t="shared" si="277"/>
        <v>0</v>
      </c>
      <c r="AU591">
        <f t="shared" si="255"/>
        <v>0</v>
      </c>
      <c r="AV591">
        <f t="shared" si="278"/>
        <v>0</v>
      </c>
      <c r="AW591">
        <f t="shared" si="279"/>
        <v>0</v>
      </c>
      <c r="AX591">
        <f t="shared" si="280"/>
        <v>0</v>
      </c>
    </row>
    <row r="592" spans="1:50" ht="78.75" hidden="1" x14ac:dyDescent="0.25">
      <c r="A592" s="115">
        <v>591</v>
      </c>
      <c r="B592" s="54" t="s">
        <v>1430</v>
      </c>
      <c r="C592" s="54" t="s">
        <v>1434</v>
      </c>
      <c r="D592" s="54" t="s">
        <v>1435</v>
      </c>
      <c r="E592" s="93">
        <v>619646</v>
      </c>
      <c r="F592" s="55">
        <v>0</v>
      </c>
      <c r="G592" s="55">
        <v>0</v>
      </c>
      <c r="H592" s="55">
        <v>3</v>
      </c>
      <c r="I592" s="55">
        <v>2</v>
      </c>
      <c r="J592" s="55">
        <v>0</v>
      </c>
      <c r="K592" s="55">
        <v>2</v>
      </c>
      <c r="L592" s="55">
        <v>0</v>
      </c>
      <c r="M592" s="55">
        <v>1</v>
      </c>
      <c r="N592" s="55">
        <v>5</v>
      </c>
      <c r="O592" s="55">
        <v>0</v>
      </c>
      <c r="P592" s="55">
        <v>0</v>
      </c>
      <c r="Q592" s="55">
        <v>0</v>
      </c>
      <c r="R592" s="55">
        <v>2</v>
      </c>
      <c r="S592" s="55">
        <v>3</v>
      </c>
      <c r="T592" s="55">
        <v>0</v>
      </c>
      <c r="U592" s="55">
        <v>0</v>
      </c>
      <c r="V592" s="93">
        <v>433752.2</v>
      </c>
      <c r="W592" s="86">
        <f t="shared" si="253"/>
        <v>18</v>
      </c>
      <c r="X592">
        <f t="shared" si="256"/>
        <v>0</v>
      </c>
      <c r="Y592">
        <f t="shared" si="257"/>
        <v>0</v>
      </c>
      <c r="Z592">
        <f t="shared" si="258"/>
        <v>0</v>
      </c>
      <c r="AA592">
        <f t="shared" si="259"/>
        <v>0</v>
      </c>
      <c r="AB592">
        <f t="shared" si="260"/>
        <v>0</v>
      </c>
      <c r="AC592">
        <f t="shared" si="261"/>
        <v>0</v>
      </c>
      <c r="AD592">
        <f t="shared" si="262"/>
        <v>0</v>
      </c>
      <c r="AE592">
        <f t="shared" si="263"/>
        <v>0</v>
      </c>
      <c r="AF592">
        <f t="shared" si="264"/>
        <v>0</v>
      </c>
      <c r="AG592">
        <f t="shared" si="265"/>
        <v>0</v>
      </c>
      <c r="AH592">
        <f t="shared" si="266"/>
        <v>0</v>
      </c>
      <c r="AI592">
        <f t="shared" si="267"/>
        <v>0</v>
      </c>
      <c r="AJ592">
        <f t="shared" si="268"/>
        <v>0</v>
      </c>
      <c r="AK592">
        <f t="shared" si="269"/>
        <v>0</v>
      </c>
      <c r="AL592">
        <f t="shared" si="270"/>
        <v>0</v>
      </c>
      <c r="AM592">
        <f t="shared" si="271"/>
        <v>0</v>
      </c>
      <c r="AN592">
        <f t="shared" si="272"/>
        <v>0</v>
      </c>
      <c r="AO592">
        <f t="shared" si="273"/>
        <v>0</v>
      </c>
      <c r="AP592">
        <f t="shared" si="254"/>
        <v>0</v>
      </c>
      <c r="AQ592">
        <f t="shared" si="274"/>
        <v>0</v>
      </c>
      <c r="AR592">
        <f t="shared" si="275"/>
        <v>0</v>
      </c>
      <c r="AS592">
        <f t="shared" si="276"/>
        <v>0</v>
      </c>
      <c r="AT592">
        <f t="shared" si="277"/>
        <v>0</v>
      </c>
      <c r="AU592">
        <f t="shared" si="255"/>
        <v>0</v>
      </c>
      <c r="AV592">
        <f t="shared" si="278"/>
        <v>1</v>
      </c>
      <c r="AW592">
        <f t="shared" si="279"/>
        <v>0</v>
      </c>
      <c r="AX592">
        <f t="shared" si="280"/>
        <v>0</v>
      </c>
    </row>
    <row r="593" spans="1:50" ht="78.75" hidden="1" x14ac:dyDescent="0.25">
      <c r="A593" s="115">
        <v>592</v>
      </c>
      <c r="B593" s="48" t="s">
        <v>1624</v>
      </c>
      <c r="C593" s="48" t="s">
        <v>1630</v>
      </c>
      <c r="D593" s="48" t="s">
        <v>1638</v>
      </c>
      <c r="E593" s="47">
        <v>1000000</v>
      </c>
      <c r="F593" s="85">
        <v>0</v>
      </c>
      <c r="G593" s="85">
        <v>0</v>
      </c>
      <c r="H593" s="85">
        <v>3</v>
      </c>
      <c r="I593" s="85">
        <v>3</v>
      </c>
      <c r="J593" s="85">
        <v>0</v>
      </c>
      <c r="K593" s="85">
        <v>2</v>
      </c>
      <c r="L593" s="85">
        <v>0</v>
      </c>
      <c r="M593" s="85">
        <v>2</v>
      </c>
      <c r="N593" s="85">
        <v>3</v>
      </c>
      <c r="O593" s="85">
        <v>0</v>
      </c>
      <c r="P593" s="85">
        <v>0</v>
      </c>
      <c r="Q593" s="85">
        <v>0</v>
      </c>
      <c r="R593" s="85">
        <v>2</v>
      </c>
      <c r="S593" s="85">
        <v>3</v>
      </c>
      <c r="T593" s="85">
        <v>0</v>
      </c>
      <c r="U593" s="85">
        <v>0</v>
      </c>
      <c r="V593" s="47"/>
      <c r="W593" s="86">
        <f t="shared" si="253"/>
        <v>18</v>
      </c>
      <c r="X593">
        <f t="shared" si="256"/>
        <v>0</v>
      </c>
      <c r="Y593">
        <f t="shared" si="257"/>
        <v>0</v>
      </c>
      <c r="Z593">
        <f t="shared" si="258"/>
        <v>0</v>
      </c>
      <c r="AA593">
        <f t="shared" si="259"/>
        <v>0</v>
      </c>
      <c r="AB593">
        <f t="shared" si="260"/>
        <v>0</v>
      </c>
      <c r="AC593">
        <f t="shared" si="261"/>
        <v>0</v>
      </c>
      <c r="AD593">
        <f t="shared" si="262"/>
        <v>0</v>
      </c>
      <c r="AE593">
        <f t="shared" si="263"/>
        <v>0</v>
      </c>
      <c r="AF593">
        <f t="shared" si="264"/>
        <v>1</v>
      </c>
      <c r="AG593">
        <f t="shared" si="265"/>
        <v>0</v>
      </c>
      <c r="AH593">
        <f t="shared" si="266"/>
        <v>0</v>
      </c>
      <c r="AI593">
        <f t="shared" si="267"/>
        <v>0</v>
      </c>
      <c r="AJ593">
        <f t="shared" si="268"/>
        <v>0</v>
      </c>
      <c r="AK593">
        <f t="shared" si="269"/>
        <v>0</v>
      </c>
      <c r="AL593">
        <f t="shared" si="270"/>
        <v>0</v>
      </c>
      <c r="AM593">
        <f t="shared" si="271"/>
        <v>0</v>
      </c>
      <c r="AN593">
        <f t="shared" si="272"/>
        <v>0</v>
      </c>
      <c r="AO593">
        <f t="shared" si="273"/>
        <v>0</v>
      </c>
      <c r="AP593">
        <f t="shared" si="254"/>
        <v>0</v>
      </c>
      <c r="AQ593">
        <f t="shared" si="274"/>
        <v>0</v>
      </c>
      <c r="AR593">
        <f t="shared" si="275"/>
        <v>0</v>
      </c>
      <c r="AS593">
        <f t="shared" si="276"/>
        <v>0</v>
      </c>
      <c r="AT593">
        <f t="shared" si="277"/>
        <v>0</v>
      </c>
      <c r="AU593">
        <f t="shared" si="255"/>
        <v>0</v>
      </c>
      <c r="AV593">
        <f t="shared" si="278"/>
        <v>0</v>
      </c>
      <c r="AW593">
        <f t="shared" si="279"/>
        <v>0</v>
      </c>
      <c r="AX593">
        <f t="shared" si="280"/>
        <v>0</v>
      </c>
    </row>
    <row r="594" spans="1:50" ht="78.75" hidden="1" x14ac:dyDescent="0.25">
      <c r="A594" s="115">
        <v>593</v>
      </c>
      <c r="B594" s="48" t="s">
        <v>854</v>
      </c>
      <c r="C594" s="48" t="s">
        <v>856</v>
      </c>
      <c r="D594" s="48" t="s">
        <v>857</v>
      </c>
      <c r="E594" s="47">
        <v>1290000</v>
      </c>
      <c r="F594" s="37">
        <v>-5</v>
      </c>
      <c r="G594" s="85">
        <v>0</v>
      </c>
      <c r="H594" s="85">
        <v>5</v>
      </c>
      <c r="I594" s="85">
        <v>3</v>
      </c>
      <c r="J594" s="85">
        <v>0</v>
      </c>
      <c r="K594" s="85">
        <v>3</v>
      </c>
      <c r="L594" s="85">
        <v>0</v>
      </c>
      <c r="M594" s="85">
        <v>1</v>
      </c>
      <c r="N594" s="85">
        <v>3</v>
      </c>
      <c r="O594" s="37">
        <v>0</v>
      </c>
      <c r="P594" s="37">
        <v>3</v>
      </c>
      <c r="Q594" s="85">
        <v>0</v>
      </c>
      <c r="R594" s="85">
        <v>2</v>
      </c>
      <c r="S594" s="85">
        <v>3</v>
      </c>
      <c r="T594" s="85">
        <v>0</v>
      </c>
      <c r="U594" s="37">
        <v>0</v>
      </c>
      <c r="V594" s="47">
        <v>864300</v>
      </c>
      <c r="W594" s="86">
        <f t="shared" si="253"/>
        <v>18</v>
      </c>
      <c r="X594">
        <f t="shared" si="256"/>
        <v>0</v>
      </c>
      <c r="Y594">
        <f t="shared" si="257"/>
        <v>0</v>
      </c>
      <c r="Z594">
        <f t="shared" si="258"/>
        <v>0</v>
      </c>
      <c r="AA594">
        <f t="shared" si="259"/>
        <v>0</v>
      </c>
      <c r="AB594">
        <f t="shared" si="260"/>
        <v>0</v>
      </c>
      <c r="AC594">
        <f t="shared" si="261"/>
        <v>0</v>
      </c>
      <c r="AD594">
        <f t="shared" si="262"/>
        <v>0</v>
      </c>
      <c r="AE594">
        <f t="shared" si="263"/>
        <v>0</v>
      </c>
      <c r="AF594">
        <f t="shared" si="264"/>
        <v>0</v>
      </c>
      <c r="AG594">
        <f t="shared" si="265"/>
        <v>0</v>
      </c>
      <c r="AH594">
        <f t="shared" si="266"/>
        <v>0</v>
      </c>
      <c r="AI594">
        <f t="shared" si="267"/>
        <v>0</v>
      </c>
      <c r="AJ594">
        <f t="shared" si="268"/>
        <v>0</v>
      </c>
      <c r="AK594">
        <f t="shared" si="269"/>
        <v>0</v>
      </c>
      <c r="AL594">
        <f t="shared" si="270"/>
        <v>1</v>
      </c>
      <c r="AM594">
        <f t="shared" si="271"/>
        <v>0</v>
      </c>
      <c r="AN594">
        <f t="shared" si="272"/>
        <v>0</v>
      </c>
      <c r="AO594">
        <f t="shared" si="273"/>
        <v>0</v>
      </c>
      <c r="AP594">
        <f t="shared" si="254"/>
        <v>0</v>
      </c>
      <c r="AQ594">
        <f t="shared" si="274"/>
        <v>0</v>
      </c>
      <c r="AR594">
        <f t="shared" si="275"/>
        <v>0</v>
      </c>
      <c r="AS594">
        <f t="shared" si="276"/>
        <v>0</v>
      </c>
      <c r="AT594">
        <f t="shared" si="277"/>
        <v>0</v>
      </c>
      <c r="AU594">
        <f t="shared" si="255"/>
        <v>0</v>
      </c>
      <c r="AV594">
        <f t="shared" si="278"/>
        <v>0</v>
      </c>
      <c r="AW594">
        <f t="shared" si="279"/>
        <v>0</v>
      </c>
      <c r="AX594">
        <f t="shared" si="280"/>
        <v>0</v>
      </c>
    </row>
    <row r="595" spans="1:50" ht="63" hidden="1" x14ac:dyDescent="0.25">
      <c r="A595" s="115">
        <v>594</v>
      </c>
      <c r="B595" s="24" t="s">
        <v>314</v>
      </c>
      <c r="C595" s="24" t="s">
        <v>317</v>
      </c>
      <c r="D595" s="24" t="s">
        <v>318</v>
      </c>
      <c r="E595" s="92">
        <v>1082155</v>
      </c>
      <c r="F595" s="57">
        <v>0</v>
      </c>
      <c r="G595" s="57">
        <v>0</v>
      </c>
      <c r="H595" s="57">
        <v>5</v>
      </c>
      <c r="I595" s="57">
        <v>2</v>
      </c>
      <c r="J595" s="57">
        <v>0</v>
      </c>
      <c r="K595" s="57">
        <v>1</v>
      </c>
      <c r="L595" s="57">
        <v>0</v>
      </c>
      <c r="M595" s="57">
        <v>1</v>
      </c>
      <c r="N595" s="57">
        <v>4</v>
      </c>
      <c r="O595" s="57">
        <v>0</v>
      </c>
      <c r="P595" s="57">
        <v>0</v>
      </c>
      <c r="Q595" s="57">
        <v>0</v>
      </c>
      <c r="R595" s="57">
        <v>2</v>
      </c>
      <c r="S595" s="57">
        <v>3</v>
      </c>
      <c r="T595" s="57">
        <v>0</v>
      </c>
      <c r="U595" s="57">
        <v>0</v>
      </c>
      <c r="V595" s="92"/>
      <c r="W595" s="86">
        <f t="shared" si="253"/>
        <v>18</v>
      </c>
      <c r="X595">
        <f t="shared" si="256"/>
        <v>0</v>
      </c>
      <c r="Y595">
        <f t="shared" si="257"/>
        <v>0</v>
      </c>
      <c r="Z595">
        <f t="shared" si="258"/>
        <v>0</v>
      </c>
      <c r="AA595">
        <f t="shared" si="259"/>
        <v>0</v>
      </c>
      <c r="AB595">
        <f t="shared" si="260"/>
        <v>0</v>
      </c>
      <c r="AC595">
        <f t="shared" si="261"/>
        <v>0</v>
      </c>
      <c r="AD595">
        <f t="shared" si="262"/>
        <v>0</v>
      </c>
      <c r="AE595">
        <f t="shared" si="263"/>
        <v>0</v>
      </c>
      <c r="AF595">
        <f t="shared" si="264"/>
        <v>0</v>
      </c>
      <c r="AG595">
        <f t="shared" si="265"/>
        <v>0</v>
      </c>
      <c r="AH595">
        <f t="shared" si="266"/>
        <v>0</v>
      </c>
      <c r="AI595">
        <f t="shared" si="267"/>
        <v>0</v>
      </c>
      <c r="AJ595">
        <f t="shared" si="268"/>
        <v>0</v>
      </c>
      <c r="AK595">
        <f t="shared" si="269"/>
        <v>1</v>
      </c>
      <c r="AL595">
        <f t="shared" si="270"/>
        <v>0</v>
      </c>
      <c r="AM595">
        <f t="shared" si="271"/>
        <v>0</v>
      </c>
      <c r="AN595">
        <f t="shared" si="272"/>
        <v>0</v>
      </c>
      <c r="AO595">
        <f t="shared" si="273"/>
        <v>0</v>
      </c>
      <c r="AP595">
        <f t="shared" si="254"/>
        <v>0</v>
      </c>
      <c r="AQ595">
        <f t="shared" si="274"/>
        <v>0</v>
      </c>
      <c r="AR595">
        <f t="shared" si="275"/>
        <v>0</v>
      </c>
      <c r="AS595">
        <f t="shared" si="276"/>
        <v>0</v>
      </c>
      <c r="AT595">
        <f t="shared" si="277"/>
        <v>0</v>
      </c>
      <c r="AU595">
        <f t="shared" si="255"/>
        <v>0</v>
      </c>
      <c r="AV595">
        <f t="shared" si="278"/>
        <v>0</v>
      </c>
      <c r="AW595">
        <f t="shared" si="279"/>
        <v>0</v>
      </c>
      <c r="AX595">
        <f t="shared" si="280"/>
        <v>0</v>
      </c>
    </row>
    <row r="596" spans="1:50" ht="78.75" hidden="1" x14ac:dyDescent="0.25">
      <c r="A596" s="115">
        <v>595</v>
      </c>
      <c r="B596" s="49" t="s">
        <v>1061</v>
      </c>
      <c r="C596" s="24" t="s">
        <v>23</v>
      </c>
      <c r="D596" s="49" t="s">
        <v>1066</v>
      </c>
      <c r="E596" s="47">
        <v>1650545.85</v>
      </c>
      <c r="F596" s="37">
        <v>0</v>
      </c>
      <c r="G596" s="37">
        <v>0</v>
      </c>
      <c r="H596" s="37">
        <v>5</v>
      </c>
      <c r="I596" s="37">
        <v>2</v>
      </c>
      <c r="J596" s="37">
        <v>0</v>
      </c>
      <c r="K596" s="37">
        <v>2</v>
      </c>
      <c r="L596" s="37">
        <v>0</v>
      </c>
      <c r="M596" s="37">
        <v>1</v>
      </c>
      <c r="N596" s="37">
        <v>0</v>
      </c>
      <c r="O596" s="37">
        <v>0</v>
      </c>
      <c r="P596" s="37">
        <v>3</v>
      </c>
      <c r="Q596" s="37">
        <v>0</v>
      </c>
      <c r="R596" s="37">
        <v>2</v>
      </c>
      <c r="S596" s="37">
        <v>3</v>
      </c>
      <c r="T596" s="37">
        <v>0</v>
      </c>
      <c r="U596" s="37">
        <v>0</v>
      </c>
      <c r="V596" s="47">
        <v>1104965.71</v>
      </c>
      <c r="W596" s="86">
        <f t="shared" si="253"/>
        <v>18</v>
      </c>
      <c r="X596">
        <f t="shared" si="256"/>
        <v>0</v>
      </c>
      <c r="Y596">
        <f t="shared" si="257"/>
        <v>0</v>
      </c>
      <c r="Z596">
        <f t="shared" si="258"/>
        <v>0</v>
      </c>
      <c r="AA596">
        <f t="shared" si="259"/>
        <v>0</v>
      </c>
      <c r="AB596">
        <f t="shared" si="260"/>
        <v>0</v>
      </c>
      <c r="AC596">
        <f t="shared" si="261"/>
        <v>0</v>
      </c>
      <c r="AD596">
        <f t="shared" si="262"/>
        <v>0</v>
      </c>
      <c r="AE596">
        <f t="shared" si="263"/>
        <v>0</v>
      </c>
      <c r="AF596">
        <f t="shared" si="264"/>
        <v>0</v>
      </c>
      <c r="AG596">
        <f t="shared" si="265"/>
        <v>0</v>
      </c>
      <c r="AH596">
        <f t="shared" si="266"/>
        <v>0</v>
      </c>
      <c r="AI596">
        <f t="shared" si="267"/>
        <v>0</v>
      </c>
      <c r="AJ596">
        <f t="shared" si="268"/>
        <v>0</v>
      </c>
      <c r="AK596">
        <f t="shared" si="269"/>
        <v>0</v>
      </c>
      <c r="AL596">
        <f t="shared" si="270"/>
        <v>0</v>
      </c>
      <c r="AM596">
        <f t="shared" si="271"/>
        <v>0</v>
      </c>
      <c r="AN596">
        <f t="shared" si="272"/>
        <v>0</v>
      </c>
      <c r="AO596">
        <f t="shared" si="273"/>
        <v>0</v>
      </c>
      <c r="AP596">
        <f t="shared" si="254"/>
        <v>0</v>
      </c>
      <c r="AQ596">
        <f t="shared" si="274"/>
        <v>1</v>
      </c>
      <c r="AR596">
        <f t="shared" si="275"/>
        <v>0</v>
      </c>
      <c r="AS596">
        <f t="shared" si="276"/>
        <v>0</v>
      </c>
      <c r="AT596">
        <f t="shared" si="277"/>
        <v>0</v>
      </c>
      <c r="AU596">
        <f t="shared" si="255"/>
        <v>0</v>
      </c>
      <c r="AV596">
        <f t="shared" si="278"/>
        <v>0</v>
      </c>
      <c r="AW596">
        <f t="shared" si="279"/>
        <v>0</v>
      </c>
      <c r="AX596">
        <f t="shared" si="280"/>
        <v>0</v>
      </c>
    </row>
    <row r="597" spans="1:50" ht="63" hidden="1" x14ac:dyDescent="0.25">
      <c r="A597" s="115">
        <v>596</v>
      </c>
      <c r="B597" s="24" t="s">
        <v>1670</v>
      </c>
      <c r="C597" s="24" t="s">
        <v>1653</v>
      </c>
      <c r="D597" s="24" t="s">
        <v>1671</v>
      </c>
      <c r="E597" s="37">
        <v>300500</v>
      </c>
      <c r="F597" s="37">
        <v>0</v>
      </c>
      <c r="G597" s="37">
        <v>0</v>
      </c>
      <c r="H597" s="37">
        <v>3</v>
      </c>
      <c r="I597" s="37">
        <v>1</v>
      </c>
      <c r="J597" s="37">
        <v>0</v>
      </c>
      <c r="K597" s="37">
        <v>1</v>
      </c>
      <c r="L597" s="37">
        <v>0</v>
      </c>
      <c r="M597" s="37">
        <v>2</v>
      </c>
      <c r="N597" s="37">
        <v>1</v>
      </c>
      <c r="O597" s="37">
        <v>0</v>
      </c>
      <c r="P597" s="37">
        <v>5</v>
      </c>
      <c r="Q597" s="37">
        <v>0</v>
      </c>
      <c r="R597" s="37">
        <v>2</v>
      </c>
      <c r="S597" s="37">
        <v>3</v>
      </c>
      <c r="T597" s="37">
        <v>0</v>
      </c>
      <c r="U597" s="37">
        <v>0</v>
      </c>
      <c r="V597" s="37">
        <v>225400</v>
      </c>
      <c r="W597" s="86">
        <f t="shared" si="253"/>
        <v>18</v>
      </c>
      <c r="X597">
        <f t="shared" si="256"/>
        <v>0</v>
      </c>
      <c r="Y597">
        <f t="shared" si="257"/>
        <v>0</v>
      </c>
      <c r="Z597">
        <f t="shared" si="258"/>
        <v>0</v>
      </c>
      <c r="AA597">
        <f t="shared" si="259"/>
        <v>0</v>
      </c>
      <c r="AB597">
        <f t="shared" si="260"/>
        <v>0</v>
      </c>
      <c r="AC597">
        <f t="shared" si="261"/>
        <v>0</v>
      </c>
      <c r="AD597">
        <f t="shared" si="262"/>
        <v>0</v>
      </c>
      <c r="AE597">
        <f t="shared" si="263"/>
        <v>0</v>
      </c>
      <c r="AF597">
        <f t="shared" si="264"/>
        <v>0</v>
      </c>
      <c r="AG597">
        <f t="shared" si="265"/>
        <v>0</v>
      </c>
      <c r="AH597">
        <f t="shared" si="266"/>
        <v>0</v>
      </c>
      <c r="AI597">
        <f t="shared" si="267"/>
        <v>0</v>
      </c>
      <c r="AJ597">
        <f t="shared" si="268"/>
        <v>0</v>
      </c>
      <c r="AK597">
        <f t="shared" si="269"/>
        <v>0</v>
      </c>
      <c r="AL597">
        <f t="shared" si="270"/>
        <v>0</v>
      </c>
      <c r="AM597">
        <f t="shared" si="271"/>
        <v>0</v>
      </c>
      <c r="AN597">
        <f t="shared" si="272"/>
        <v>0</v>
      </c>
      <c r="AO597">
        <f t="shared" si="273"/>
        <v>0</v>
      </c>
      <c r="AP597">
        <f t="shared" si="254"/>
        <v>0</v>
      </c>
      <c r="AQ597">
        <f t="shared" si="274"/>
        <v>0</v>
      </c>
      <c r="AR597">
        <f t="shared" si="275"/>
        <v>0</v>
      </c>
      <c r="AS597">
        <f t="shared" si="276"/>
        <v>0</v>
      </c>
      <c r="AT597">
        <f t="shared" si="277"/>
        <v>1</v>
      </c>
      <c r="AU597">
        <f t="shared" si="255"/>
        <v>0</v>
      </c>
      <c r="AV597">
        <f t="shared" si="278"/>
        <v>0</v>
      </c>
      <c r="AW597">
        <f t="shared" si="279"/>
        <v>0</v>
      </c>
      <c r="AX597">
        <f t="shared" si="280"/>
        <v>0</v>
      </c>
    </row>
    <row r="598" spans="1:50" ht="63" hidden="1" x14ac:dyDescent="0.25">
      <c r="A598" s="115">
        <v>597</v>
      </c>
      <c r="B598" s="24" t="s">
        <v>1670</v>
      </c>
      <c r="C598" s="24" t="s">
        <v>1673</v>
      </c>
      <c r="D598" s="24" t="s">
        <v>1672</v>
      </c>
      <c r="E598" s="37">
        <v>1171557</v>
      </c>
      <c r="F598" s="37">
        <v>0</v>
      </c>
      <c r="G598" s="37">
        <v>0</v>
      </c>
      <c r="H598" s="37">
        <v>3</v>
      </c>
      <c r="I598" s="37">
        <v>4</v>
      </c>
      <c r="J598" s="37">
        <v>0</v>
      </c>
      <c r="K598" s="37">
        <v>1</v>
      </c>
      <c r="L598" s="37">
        <v>0</v>
      </c>
      <c r="M598" s="37">
        <v>4</v>
      </c>
      <c r="N598" s="37">
        <v>1</v>
      </c>
      <c r="O598" s="37">
        <v>0</v>
      </c>
      <c r="P598" s="37">
        <v>0</v>
      </c>
      <c r="Q598" s="37">
        <v>0</v>
      </c>
      <c r="R598" s="37">
        <v>2</v>
      </c>
      <c r="S598" s="37">
        <v>3</v>
      </c>
      <c r="T598" s="37">
        <v>0</v>
      </c>
      <c r="U598" s="37">
        <v>0</v>
      </c>
      <c r="V598" s="37">
        <v>936845</v>
      </c>
      <c r="W598" s="86">
        <f t="shared" si="253"/>
        <v>18</v>
      </c>
      <c r="X598">
        <f t="shared" si="256"/>
        <v>0</v>
      </c>
      <c r="Y598">
        <f t="shared" si="257"/>
        <v>0</v>
      </c>
      <c r="Z598">
        <f t="shared" si="258"/>
        <v>0</v>
      </c>
      <c r="AA598">
        <f t="shared" si="259"/>
        <v>0</v>
      </c>
      <c r="AB598">
        <f t="shared" si="260"/>
        <v>0</v>
      </c>
      <c r="AC598">
        <f t="shared" si="261"/>
        <v>0</v>
      </c>
      <c r="AD598">
        <f t="shared" si="262"/>
        <v>0</v>
      </c>
      <c r="AE598">
        <f t="shared" si="263"/>
        <v>0</v>
      </c>
      <c r="AF598">
        <f t="shared" si="264"/>
        <v>0</v>
      </c>
      <c r="AG598">
        <f t="shared" si="265"/>
        <v>0</v>
      </c>
      <c r="AH598">
        <f t="shared" si="266"/>
        <v>0</v>
      </c>
      <c r="AI598">
        <f t="shared" si="267"/>
        <v>0</v>
      </c>
      <c r="AJ598">
        <f t="shared" si="268"/>
        <v>0</v>
      </c>
      <c r="AK598">
        <f t="shared" si="269"/>
        <v>0</v>
      </c>
      <c r="AL598">
        <f t="shared" si="270"/>
        <v>0</v>
      </c>
      <c r="AM598">
        <f t="shared" si="271"/>
        <v>0</v>
      </c>
      <c r="AN598">
        <f t="shared" si="272"/>
        <v>0</v>
      </c>
      <c r="AO598">
        <f t="shared" si="273"/>
        <v>0</v>
      </c>
      <c r="AP598">
        <f t="shared" si="254"/>
        <v>0</v>
      </c>
      <c r="AQ598">
        <f t="shared" si="274"/>
        <v>0</v>
      </c>
      <c r="AR598">
        <f t="shared" si="275"/>
        <v>0</v>
      </c>
      <c r="AS598">
        <f t="shared" si="276"/>
        <v>0</v>
      </c>
      <c r="AT598">
        <f t="shared" si="277"/>
        <v>1</v>
      </c>
      <c r="AU598">
        <f t="shared" si="255"/>
        <v>0</v>
      </c>
      <c r="AV598">
        <f t="shared" si="278"/>
        <v>0</v>
      </c>
      <c r="AW598">
        <f t="shared" si="279"/>
        <v>0</v>
      </c>
      <c r="AX598">
        <f t="shared" si="280"/>
        <v>0</v>
      </c>
    </row>
    <row r="599" spans="1:50" ht="78.75" hidden="1" x14ac:dyDescent="0.25">
      <c r="A599" s="115">
        <v>598</v>
      </c>
      <c r="B599" s="24" t="s">
        <v>412</v>
      </c>
      <c r="C599" s="24" t="s">
        <v>422</v>
      </c>
      <c r="D599" s="24" t="s">
        <v>423</v>
      </c>
      <c r="E599" s="47">
        <v>52436</v>
      </c>
      <c r="F599" s="37">
        <v>0</v>
      </c>
      <c r="G599" s="37">
        <v>0</v>
      </c>
      <c r="H599" s="37">
        <v>3</v>
      </c>
      <c r="I599" s="37">
        <v>1</v>
      </c>
      <c r="J599" s="37">
        <v>0</v>
      </c>
      <c r="K599" s="37">
        <v>1</v>
      </c>
      <c r="L599" s="37">
        <v>0</v>
      </c>
      <c r="M599" s="37">
        <v>4</v>
      </c>
      <c r="N599" s="37">
        <v>4</v>
      </c>
      <c r="O599" s="37">
        <v>0</v>
      </c>
      <c r="P599" s="37">
        <v>0</v>
      </c>
      <c r="Q599" s="37">
        <v>0</v>
      </c>
      <c r="R599" s="37">
        <v>2</v>
      </c>
      <c r="S599" s="37">
        <v>3</v>
      </c>
      <c r="T599" s="37">
        <v>0</v>
      </c>
      <c r="U599" s="37">
        <v>0</v>
      </c>
      <c r="V599" s="47">
        <v>39327</v>
      </c>
      <c r="W599" s="86">
        <f t="shared" si="253"/>
        <v>18</v>
      </c>
      <c r="X599">
        <f t="shared" si="256"/>
        <v>1</v>
      </c>
      <c r="Y599">
        <f t="shared" si="257"/>
        <v>0</v>
      </c>
      <c r="Z599">
        <f t="shared" si="258"/>
        <v>0</v>
      </c>
      <c r="AA599">
        <f t="shared" si="259"/>
        <v>0</v>
      </c>
      <c r="AB599">
        <f t="shared" si="260"/>
        <v>0</v>
      </c>
      <c r="AC599">
        <f t="shared" si="261"/>
        <v>0</v>
      </c>
      <c r="AD599">
        <f t="shared" si="262"/>
        <v>0</v>
      </c>
      <c r="AE599">
        <f t="shared" si="263"/>
        <v>0</v>
      </c>
      <c r="AF599">
        <f t="shared" si="264"/>
        <v>0</v>
      </c>
      <c r="AG599">
        <f t="shared" si="265"/>
        <v>0</v>
      </c>
      <c r="AH599">
        <f t="shared" si="266"/>
        <v>0</v>
      </c>
      <c r="AI599">
        <f t="shared" si="267"/>
        <v>0</v>
      </c>
      <c r="AJ599">
        <f t="shared" si="268"/>
        <v>0</v>
      </c>
      <c r="AK599">
        <f t="shared" si="269"/>
        <v>0</v>
      </c>
      <c r="AL599">
        <f t="shared" si="270"/>
        <v>0</v>
      </c>
      <c r="AM599">
        <f t="shared" si="271"/>
        <v>0</v>
      </c>
      <c r="AN599">
        <f t="shared" si="272"/>
        <v>0</v>
      </c>
      <c r="AO599">
        <f t="shared" si="273"/>
        <v>0</v>
      </c>
      <c r="AP599">
        <f t="shared" si="254"/>
        <v>0</v>
      </c>
      <c r="AQ599">
        <f t="shared" si="274"/>
        <v>0</v>
      </c>
      <c r="AR599">
        <f t="shared" si="275"/>
        <v>0</v>
      </c>
      <c r="AS599">
        <f t="shared" si="276"/>
        <v>0</v>
      </c>
      <c r="AT599">
        <f t="shared" si="277"/>
        <v>0</v>
      </c>
      <c r="AU599">
        <f t="shared" si="255"/>
        <v>0</v>
      </c>
      <c r="AV599">
        <f t="shared" si="278"/>
        <v>0</v>
      </c>
      <c r="AW599">
        <f t="shared" si="279"/>
        <v>0</v>
      </c>
      <c r="AX599">
        <f t="shared" si="280"/>
        <v>0</v>
      </c>
    </row>
    <row r="600" spans="1:50" ht="157.5" hidden="1" x14ac:dyDescent="0.25">
      <c r="A600" s="115">
        <v>599</v>
      </c>
      <c r="B600" s="7" t="s">
        <v>116</v>
      </c>
      <c r="C600" s="7" t="s">
        <v>123</v>
      </c>
      <c r="D600" s="7" t="s">
        <v>124</v>
      </c>
      <c r="E600" s="47">
        <v>1100000</v>
      </c>
      <c r="F600" s="37">
        <v>0</v>
      </c>
      <c r="G600" s="85">
        <v>0</v>
      </c>
      <c r="H600" s="85">
        <v>3</v>
      </c>
      <c r="I600" s="85">
        <v>3</v>
      </c>
      <c r="J600" s="85">
        <v>0</v>
      </c>
      <c r="K600" s="85">
        <v>5</v>
      </c>
      <c r="L600" s="85">
        <v>0</v>
      </c>
      <c r="M600" s="85">
        <v>1</v>
      </c>
      <c r="N600" s="85">
        <v>1</v>
      </c>
      <c r="O600" s="37">
        <v>0</v>
      </c>
      <c r="P600" s="37">
        <v>0</v>
      </c>
      <c r="Q600" s="85">
        <v>0</v>
      </c>
      <c r="R600" s="85">
        <v>2</v>
      </c>
      <c r="S600" s="85">
        <v>3</v>
      </c>
      <c r="T600" s="85">
        <v>0</v>
      </c>
      <c r="U600" s="85">
        <v>0</v>
      </c>
      <c r="V600" s="47">
        <v>880000</v>
      </c>
      <c r="W600" s="86">
        <f t="shared" si="253"/>
        <v>18</v>
      </c>
      <c r="X600">
        <f t="shared" si="256"/>
        <v>0</v>
      </c>
      <c r="Y600">
        <f t="shared" si="257"/>
        <v>0</v>
      </c>
      <c r="Z600">
        <f t="shared" si="258"/>
        <v>0</v>
      </c>
      <c r="AA600">
        <f t="shared" si="259"/>
        <v>0</v>
      </c>
      <c r="AB600">
        <f t="shared" si="260"/>
        <v>0</v>
      </c>
      <c r="AC600">
        <f t="shared" si="261"/>
        <v>0</v>
      </c>
      <c r="AD600">
        <f t="shared" si="262"/>
        <v>0</v>
      </c>
      <c r="AE600">
        <f t="shared" si="263"/>
        <v>0</v>
      </c>
      <c r="AF600">
        <f t="shared" si="264"/>
        <v>0</v>
      </c>
      <c r="AG600">
        <f t="shared" si="265"/>
        <v>0</v>
      </c>
      <c r="AH600">
        <f t="shared" si="266"/>
        <v>0</v>
      </c>
      <c r="AI600">
        <f t="shared" si="267"/>
        <v>0</v>
      </c>
      <c r="AJ600">
        <f t="shared" si="268"/>
        <v>1</v>
      </c>
      <c r="AK600">
        <f t="shared" si="269"/>
        <v>0</v>
      </c>
      <c r="AL600">
        <f t="shared" si="270"/>
        <v>0</v>
      </c>
      <c r="AM600">
        <f t="shared" si="271"/>
        <v>0</v>
      </c>
      <c r="AN600">
        <f t="shared" si="272"/>
        <v>0</v>
      </c>
      <c r="AO600">
        <f t="shared" si="273"/>
        <v>0</v>
      </c>
      <c r="AP600">
        <f t="shared" si="254"/>
        <v>0</v>
      </c>
      <c r="AQ600">
        <f t="shared" si="274"/>
        <v>0</v>
      </c>
      <c r="AR600">
        <f t="shared" si="275"/>
        <v>0</v>
      </c>
      <c r="AS600">
        <f t="shared" si="276"/>
        <v>0</v>
      </c>
      <c r="AT600">
        <f t="shared" si="277"/>
        <v>0</v>
      </c>
      <c r="AU600">
        <f t="shared" si="255"/>
        <v>0</v>
      </c>
      <c r="AV600">
        <f t="shared" si="278"/>
        <v>0</v>
      </c>
      <c r="AW600">
        <f t="shared" si="279"/>
        <v>0</v>
      </c>
      <c r="AX600">
        <f t="shared" si="280"/>
        <v>0</v>
      </c>
    </row>
    <row r="601" spans="1:50" ht="78.75" hidden="1" x14ac:dyDescent="0.25">
      <c r="A601" s="115">
        <v>600</v>
      </c>
      <c r="B601" s="48" t="s">
        <v>1639</v>
      </c>
      <c r="C601" s="48" t="s">
        <v>1643</v>
      </c>
      <c r="D601" s="48" t="s">
        <v>1646</v>
      </c>
      <c r="E601" s="47">
        <v>1800000</v>
      </c>
      <c r="F601" s="85">
        <v>0</v>
      </c>
      <c r="G601" s="85">
        <v>0</v>
      </c>
      <c r="H601" s="85">
        <v>3</v>
      </c>
      <c r="I601" s="85">
        <v>4</v>
      </c>
      <c r="J601" s="85">
        <v>0</v>
      </c>
      <c r="K601" s="85">
        <v>2</v>
      </c>
      <c r="L601" s="85">
        <v>0</v>
      </c>
      <c r="M601" s="85">
        <v>3</v>
      </c>
      <c r="N601" s="85">
        <v>1</v>
      </c>
      <c r="O601" s="85">
        <v>0</v>
      </c>
      <c r="P601" s="85">
        <v>0</v>
      </c>
      <c r="Q601" s="85">
        <v>0</v>
      </c>
      <c r="R601" s="85">
        <v>2</v>
      </c>
      <c r="S601" s="85">
        <v>3</v>
      </c>
      <c r="T601" s="85">
        <v>0</v>
      </c>
      <c r="U601" s="85">
        <v>0</v>
      </c>
      <c r="V601" s="47">
        <v>1440000</v>
      </c>
      <c r="W601" s="86">
        <f t="shared" si="253"/>
        <v>18</v>
      </c>
      <c r="X601">
        <f t="shared" si="256"/>
        <v>0</v>
      </c>
      <c r="Y601">
        <f t="shared" si="257"/>
        <v>0</v>
      </c>
      <c r="Z601">
        <f t="shared" si="258"/>
        <v>0</v>
      </c>
      <c r="AA601">
        <f t="shared" si="259"/>
        <v>0</v>
      </c>
      <c r="AB601">
        <f t="shared" si="260"/>
        <v>0</v>
      </c>
      <c r="AC601">
        <f t="shared" si="261"/>
        <v>0</v>
      </c>
      <c r="AD601">
        <f t="shared" si="262"/>
        <v>0</v>
      </c>
      <c r="AE601">
        <f t="shared" si="263"/>
        <v>0</v>
      </c>
      <c r="AF601">
        <f t="shared" si="264"/>
        <v>1</v>
      </c>
      <c r="AG601">
        <f t="shared" si="265"/>
        <v>0</v>
      </c>
      <c r="AH601">
        <f t="shared" si="266"/>
        <v>0</v>
      </c>
      <c r="AI601">
        <f t="shared" si="267"/>
        <v>0</v>
      </c>
      <c r="AJ601">
        <f t="shared" si="268"/>
        <v>0</v>
      </c>
      <c r="AK601">
        <f t="shared" si="269"/>
        <v>0</v>
      </c>
      <c r="AL601">
        <f t="shared" si="270"/>
        <v>0</v>
      </c>
      <c r="AM601">
        <f t="shared" si="271"/>
        <v>0</v>
      </c>
      <c r="AN601">
        <f t="shared" si="272"/>
        <v>0</v>
      </c>
      <c r="AO601">
        <f t="shared" si="273"/>
        <v>0</v>
      </c>
      <c r="AP601">
        <f t="shared" si="254"/>
        <v>0</v>
      </c>
      <c r="AQ601">
        <f t="shared" si="274"/>
        <v>0</v>
      </c>
      <c r="AR601">
        <f t="shared" si="275"/>
        <v>0</v>
      </c>
      <c r="AS601">
        <f t="shared" si="276"/>
        <v>0</v>
      </c>
      <c r="AT601">
        <f t="shared" si="277"/>
        <v>0</v>
      </c>
      <c r="AU601">
        <f t="shared" si="255"/>
        <v>0</v>
      </c>
      <c r="AV601">
        <f t="shared" si="278"/>
        <v>0</v>
      </c>
      <c r="AW601">
        <f t="shared" si="279"/>
        <v>0</v>
      </c>
      <c r="AX601">
        <f t="shared" si="280"/>
        <v>0</v>
      </c>
    </row>
    <row r="602" spans="1:50" ht="63" hidden="1" x14ac:dyDescent="0.25">
      <c r="A602" s="115">
        <v>601</v>
      </c>
      <c r="B602" s="48" t="s">
        <v>1624</v>
      </c>
      <c r="C602" s="48" t="s">
        <v>23</v>
      </c>
      <c r="D602" s="48" t="s">
        <v>1627</v>
      </c>
      <c r="E602" s="47">
        <v>700000</v>
      </c>
      <c r="F602" s="85">
        <v>0</v>
      </c>
      <c r="G602" s="85">
        <v>0</v>
      </c>
      <c r="H602" s="85">
        <v>5</v>
      </c>
      <c r="I602" s="85">
        <v>1</v>
      </c>
      <c r="J602" s="85">
        <v>0</v>
      </c>
      <c r="K602" s="85">
        <v>2</v>
      </c>
      <c r="L602" s="85">
        <v>0</v>
      </c>
      <c r="M602" s="85">
        <v>1</v>
      </c>
      <c r="N602" s="85">
        <v>3</v>
      </c>
      <c r="O602" s="85">
        <v>0</v>
      </c>
      <c r="P602" s="85">
        <v>0</v>
      </c>
      <c r="Q602" s="85">
        <v>0</v>
      </c>
      <c r="R602" s="85">
        <v>2</v>
      </c>
      <c r="S602" s="85">
        <v>3</v>
      </c>
      <c r="T602" s="85">
        <v>0</v>
      </c>
      <c r="U602" s="85">
        <v>0</v>
      </c>
      <c r="V602" s="47"/>
      <c r="W602" s="86">
        <f t="shared" si="253"/>
        <v>17</v>
      </c>
      <c r="X602">
        <f t="shared" si="256"/>
        <v>0</v>
      </c>
      <c r="Y602">
        <f t="shared" si="257"/>
        <v>0</v>
      </c>
      <c r="Z602">
        <f t="shared" si="258"/>
        <v>0</v>
      </c>
      <c r="AA602">
        <f t="shared" si="259"/>
        <v>0</v>
      </c>
      <c r="AB602">
        <f t="shared" si="260"/>
        <v>0</v>
      </c>
      <c r="AC602">
        <f t="shared" si="261"/>
        <v>0</v>
      </c>
      <c r="AD602">
        <f t="shared" si="262"/>
        <v>0</v>
      </c>
      <c r="AE602">
        <f t="shared" si="263"/>
        <v>0</v>
      </c>
      <c r="AF602">
        <f t="shared" si="264"/>
        <v>1</v>
      </c>
      <c r="AG602">
        <f t="shared" si="265"/>
        <v>0</v>
      </c>
      <c r="AH602">
        <f t="shared" si="266"/>
        <v>0</v>
      </c>
      <c r="AI602">
        <f t="shared" si="267"/>
        <v>0</v>
      </c>
      <c r="AJ602">
        <f t="shared" si="268"/>
        <v>0</v>
      </c>
      <c r="AK602">
        <f t="shared" si="269"/>
        <v>0</v>
      </c>
      <c r="AL602">
        <f t="shared" si="270"/>
        <v>0</v>
      </c>
      <c r="AM602">
        <f t="shared" si="271"/>
        <v>0</v>
      </c>
      <c r="AN602">
        <f t="shared" si="272"/>
        <v>0</v>
      </c>
      <c r="AO602">
        <f t="shared" si="273"/>
        <v>0</v>
      </c>
      <c r="AP602">
        <f t="shared" si="254"/>
        <v>0</v>
      </c>
      <c r="AQ602">
        <f t="shared" si="274"/>
        <v>0</v>
      </c>
      <c r="AR602">
        <f t="shared" si="275"/>
        <v>0</v>
      </c>
      <c r="AS602">
        <f t="shared" si="276"/>
        <v>0</v>
      </c>
      <c r="AT602">
        <f t="shared" si="277"/>
        <v>0</v>
      </c>
      <c r="AU602">
        <f t="shared" si="255"/>
        <v>0</v>
      </c>
      <c r="AV602">
        <f t="shared" si="278"/>
        <v>0</v>
      </c>
      <c r="AW602">
        <f t="shared" si="279"/>
        <v>0</v>
      </c>
      <c r="AX602">
        <f t="shared" si="280"/>
        <v>0</v>
      </c>
    </row>
    <row r="603" spans="1:50" ht="63" hidden="1" x14ac:dyDescent="0.25">
      <c r="A603" s="115">
        <v>602</v>
      </c>
      <c r="B603" s="24" t="s">
        <v>382</v>
      </c>
      <c r="C603" s="24" t="s">
        <v>383</v>
      </c>
      <c r="D603" s="24" t="s">
        <v>384</v>
      </c>
      <c r="E603" s="9">
        <v>1896671</v>
      </c>
      <c r="F603" s="24">
        <v>1</v>
      </c>
      <c r="G603" s="24">
        <v>0</v>
      </c>
      <c r="H603" s="24">
        <v>5</v>
      </c>
      <c r="I603" s="24">
        <v>3</v>
      </c>
      <c r="J603" s="24">
        <v>0</v>
      </c>
      <c r="K603" s="24">
        <v>1</v>
      </c>
      <c r="L603" s="24">
        <v>1</v>
      </c>
      <c r="M603" s="24">
        <v>1</v>
      </c>
      <c r="N603" s="24">
        <v>0</v>
      </c>
      <c r="O603" s="24">
        <v>0</v>
      </c>
      <c r="P603" s="24">
        <v>0</v>
      </c>
      <c r="Q603" s="24">
        <v>0</v>
      </c>
      <c r="R603" s="24">
        <v>2</v>
      </c>
      <c r="S603" s="24">
        <v>3</v>
      </c>
      <c r="T603" s="24">
        <v>0</v>
      </c>
      <c r="U603" s="24">
        <v>0</v>
      </c>
      <c r="V603" s="9">
        <v>1517336</v>
      </c>
      <c r="W603" s="86">
        <f t="shared" si="253"/>
        <v>17</v>
      </c>
      <c r="X603">
        <f t="shared" si="256"/>
        <v>0</v>
      </c>
      <c r="Y603">
        <f t="shared" si="257"/>
        <v>0</v>
      </c>
      <c r="Z603">
        <f t="shared" si="258"/>
        <v>0</v>
      </c>
      <c r="AA603">
        <f t="shared" si="259"/>
        <v>0</v>
      </c>
      <c r="AB603">
        <f t="shared" si="260"/>
        <v>0</v>
      </c>
      <c r="AC603">
        <f t="shared" si="261"/>
        <v>0</v>
      </c>
      <c r="AD603">
        <f t="shared" si="262"/>
        <v>0</v>
      </c>
      <c r="AE603">
        <f t="shared" si="263"/>
        <v>0</v>
      </c>
      <c r="AF603">
        <f t="shared" si="264"/>
        <v>0</v>
      </c>
      <c r="AG603">
        <f t="shared" si="265"/>
        <v>0</v>
      </c>
      <c r="AH603">
        <f t="shared" si="266"/>
        <v>0</v>
      </c>
      <c r="AI603">
        <f t="shared" si="267"/>
        <v>0</v>
      </c>
      <c r="AJ603">
        <f t="shared" si="268"/>
        <v>0</v>
      </c>
      <c r="AK603">
        <f t="shared" si="269"/>
        <v>0</v>
      </c>
      <c r="AL603">
        <f t="shared" si="270"/>
        <v>0</v>
      </c>
      <c r="AM603">
        <f t="shared" si="271"/>
        <v>0</v>
      </c>
      <c r="AN603">
        <f t="shared" si="272"/>
        <v>0</v>
      </c>
      <c r="AO603">
        <f t="shared" si="273"/>
        <v>0</v>
      </c>
      <c r="AP603">
        <f t="shared" si="254"/>
        <v>0</v>
      </c>
      <c r="AQ603">
        <f t="shared" si="274"/>
        <v>0</v>
      </c>
      <c r="AR603">
        <f t="shared" si="275"/>
        <v>0</v>
      </c>
      <c r="AS603">
        <f t="shared" si="276"/>
        <v>0</v>
      </c>
      <c r="AT603">
        <f t="shared" si="277"/>
        <v>1</v>
      </c>
      <c r="AU603">
        <f t="shared" si="255"/>
        <v>0</v>
      </c>
      <c r="AV603">
        <f t="shared" si="278"/>
        <v>0</v>
      </c>
      <c r="AW603">
        <f t="shared" si="279"/>
        <v>0</v>
      </c>
      <c r="AX603">
        <f t="shared" si="280"/>
        <v>0</v>
      </c>
    </row>
    <row r="604" spans="1:50" ht="94.5" hidden="1" x14ac:dyDescent="0.25">
      <c r="A604" s="115">
        <v>603</v>
      </c>
      <c r="B604" s="24" t="s">
        <v>1043</v>
      </c>
      <c r="C604" s="24" t="s">
        <v>23</v>
      </c>
      <c r="D604" s="24" t="s">
        <v>1049</v>
      </c>
      <c r="E604" s="47">
        <v>245329</v>
      </c>
      <c r="F604" s="37">
        <v>0</v>
      </c>
      <c r="G604" s="37">
        <v>0</v>
      </c>
      <c r="H604" s="37">
        <v>5</v>
      </c>
      <c r="I604" s="37">
        <v>1</v>
      </c>
      <c r="J604" s="37">
        <v>0</v>
      </c>
      <c r="K604" s="37">
        <v>1</v>
      </c>
      <c r="L604" s="37">
        <v>0</v>
      </c>
      <c r="M604" s="37">
        <v>1</v>
      </c>
      <c r="N604" s="37">
        <v>4</v>
      </c>
      <c r="O604" s="37">
        <v>0</v>
      </c>
      <c r="P604" s="37">
        <v>0</v>
      </c>
      <c r="Q604" s="37">
        <v>0</v>
      </c>
      <c r="R604" s="37">
        <v>2</v>
      </c>
      <c r="S604" s="37">
        <v>3</v>
      </c>
      <c r="T604" s="37">
        <v>0</v>
      </c>
      <c r="U604" s="37">
        <v>0</v>
      </c>
      <c r="V604" s="47">
        <v>171731</v>
      </c>
      <c r="W604" s="86">
        <f t="shared" si="253"/>
        <v>17</v>
      </c>
      <c r="X604">
        <f t="shared" si="256"/>
        <v>0</v>
      </c>
      <c r="Y604">
        <f t="shared" si="257"/>
        <v>0</v>
      </c>
      <c r="Z604">
        <f t="shared" si="258"/>
        <v>0</v>
      </c>
      <c r="AA604">
        <f t="shared" si="259"/>
        <v>0</v>
      </c>
      <c r="AB604">
        <f t="shared" si="260"/>
        <v>0</v>
      </c>
      <c r="AC604">
        <f t="shared" si="261"/>
        <v>0</v>
      </c>
      <c r="AD604">
        <f t="shared" si="262"/>
        <v>0</v>
      </c>
      <c r="AE604">
        <f t="shared" si="263"/>
        <v>0</v>
      </c>
      <c r="AF604">
        <f t="shared" si="264"/>
        <v>0</v>
      </c>
      <c r="AG604">
        <f t="shared" si="265"/>
        <v>0</v>
      </c>
      <c r="AH604">
        <f t="shared" si="266"/>
        <v>0</v>
      </c>
      <c r="AI604">
        <f t="shared" si="267"/>
        <v>0</v>
      </c>
      <c r="AJ604">
        <f t="shared" si="268"/>
        <v>0</v>
      </c>
      <c r="AK604">
        <f t="shared" si="269"/>
        <v>0</v>
      </c>
      <c r="AL604">
        <f t="shared" si="270"/>
        <v>0</v>
      </c>
      <c r="AM604">
        <f t="shared" si="271"/>
        <v>0</v>
      </c>
      <c r="AN604">
        <f t="shared" si="272"/>
        <v>0</v>
      </c>
      <c r="AO604">
        <f t="shared" si="273"/>
        <v>0</v>
      </c>
      <c r="AP604">
        <f t="shared" si="254"/>
        <v>1</v>
      </c>
      <c r="AQ604">
        <f t="shared" si="274"/>
        <v>0</v>
      </c>
      <c r="AR604">
        <f t="shared" si="275"/>
        <v>0</v>
      </c>
      <c r="AS604">
        <f t="shared" si="276"/>
        <v>0</v>
      </c>
      <c r="AT604">
        <f t="shared" si="277"/>
        <v>0</v>
      </c>
      <c r="AU604">
        <f t="shared" si="255"/>
        <v>0</v>
      </c>
      <c r="AV604">
        <f t="shared" si="278"/>
        <v>0</v>
      </c>
      <c r="AW604">
        <f t="shared" si="279"/>
        <v>0</v>
      </c>
      <c r="AX604">
        <f t="shared" si="280"/>
        <v>0</v>
      </c>
    </row>
    <row r="605" spans="1:50" ht="78.75" hidden="1" x14ac:dyDescent="0.25">
      <c r="A605" s="115">
        <v>604</v>
      </c>
      <c r="B605" s="24" t="s">
        <v>412</v>
      </c>
      <c r="C605" s="24" t="s">
        <v>416</v>
      </c>
      <c r="D605" s="24" t="s">
        <v>418</v>
      </c>
      <c r="E605" s="47">
        <v>575991</v>
      </c>
      <c r="F605" s="37">
        <v>0</v>
      </c>
      <c r="G605" s="37">
        <v>0</v>
      </c>
      <c r="H605" s="37">
        <v>3</v>
      </c>
      <c r="I605" s="37">
        <v>1</v>
      </c>
      <c r="J605" s="37">
        <v>0</v>
      </c>
      <c r="K605" s="37">
        <v>1</v>
      </c>
      <c r="L605" s="37">
        <v>0</v>
      </c>
      <c r="M605" s="37">
        <v>1</v>
      </c>
      <c r="N605" s="37">
        <v>6</v>
      </c>
      <c r="O605" s="37">
        <v>0</v>
      </c>
      <c r="P605" s="37">
        <v>0</v>
      </c>
      <c r="Q605" s="37">
        <v>0</v>
      </c>
      <c r="R605" s="37">
        <v>2</v>
      </c>
      <c r="S605" s="37">
        <v>3</v>
      </c>
      <c r="T605" s="37">
        <v>0</v>
      </c>
      <c r="U605" s="37">
        <v>0</v>
      </c>
      <c r="V605" s="47">
        <v>43192</v>
      </c>
      <c r="W605" s="86">
        <f t="shared" si="253"/>
        <v>17</v>
      </c>
      <c r="X605">
        <f t="shared" si="256"/>
        <v>1</v>
      </c>
      <c r="Y605">
        <f t="shared" si="257"/>
        <v>0</v>
      </c>
      <c r="Z605">
        <f t="shared" si="258"/>
        <v>0</v>
      </c>
      <c r="AA605">
        <f t="shared" si="259"/>
        <v>0</v>
      </c>
      <c r="AB605">
        <f t="shared" si="260"/>
        <v>0</v>
      </c>
      <c r="AC605">
        <f t="shared" si="261"/>
        <v>0</v>
      </c>
      <c r="AD605">
        <f t="shared" si="262"/>
        <v>0</v>
      </c>
      <c r="AE605">
        <f t="shared" si="263"/>
        <v>0</v>
      </c>
      <c r="AF605">
        <f t="shared" si="264"/>
        <v>0</v>
      </c>
      <c r="AG605">
        <f t="shared" si="265"/>
        <v>0</v>
      </c>
      <c r="AH605">
        <f t="shared" si="266"/>
        <v>0</v>
      </c>
      <c r="AI605">
        <f t="shared" si="267"/>
        <v>0</v>
      </c>
      <c r="AJ605">
        <f t="shared" si="268"/>
        <v>0</v>
      </c>
      <c r="AK605">
        <f t="shared" si="269"/>
        <v>0</v>
      </c>
      <c r="AL605">
        <f t="shared" si="270"/>
        <v>0</v>
      </c>
      <c r="AM605">
        <f t="shared" si="271"/>
        <v>0</v>
      </c>
      <c r="AN605">
        <f t="shared" si="272"/>
        <v>0</v>
      </c>
      <c r="AO605">
        <f t="shared" si="273"/>
        <v>0</v>
      </c>
      <c r="AP605">
        <f t="shared" si="254"/>
        <v>0</v>
      </c>
      <c r="AQ605">
        <f t="shared" si="274"/>
        <v>0</v>
      </c>
      <c r="AR605">
        <f t="shared" si="275"/>
        <v>0</v>
      </c>
      <c r="AS605">
        <f t="shared" si="276"/>
        <v>0</v>
      </c>
      <c r="AT605">
        <f t="shared" si="277"/>
        <v>0</v>
      </c>
      <c r="AU605">
        <f t="shared" si="255"/>
        <v>0</v>
      </c>
      <c r="AV605">
        <f t="shared" si="278"/>
        <v>0</v>
      </c>
      <c r="AW605">
        <f t="shared" si="279"/>
        <v>0</v>
      </c>
      <c r="AX605">
        <f t="shared" si="280"/>
        <v>0</v>
      </c>
    </row>
    <row r="606" spans="1:50" ht="63" hidden="1" x14ac:dyDescent="0.25">
      <c r="A606" s="115">
        <v>605</v>
      </c>
      <c r="B606" s="24" t="s">
        <v>412</v>
      </c>
      <c r="C606" s="24" t="s">
        <v>23</v>
      </c>
      <c r="D606" s="24" t="s">
        <v>420</v>
      </c>
      <c r="E606" s="47">
        <v>504140</v>
      </c>
      <c r="F606" s="37">
        <v>0</v>
      </c>
      <c r="G606" s="37">
        <v>0</v>
      </c>
      <c r="H606" s="37">
        <v>5</v>
      </c>
      <c r="I606" s="37">
        <v>1</v>
      </c>
      <c r="J606" s="37">
        <v>0</v>
      </c>
      <c r="K606" s="37">
        <v>1</v>
      </c>
      <c r="L606" s="37">
        <v>0</v>
      </c>
      <c r="M606" s="37">
        <v>1</v>
      </c>
      <c r="N606" s="37">
        <v>4</v>
      </c>
      <c r="O606" s="37">
        <v>0</v>
      </c>
      <c r="P606" s="37">
        <v>0</v>
      </c>
      <c r="Q606" s="37">
        <v>0</v>
      </c>
      <c r="R606" s="37">
        <v>2</v>
      </c>
      <c r="S606" s="37">
        <v>3</v>
      </c>
      <c r="T606" s="37">
        <v>0</v>
      </c>
      <c r="U606" s="37">
        <v>0</v>
      </c>
      <c r="V606" s="47">
        <v>378105</v>
      </c>
      <c r="W606" s="86">
        <f t="shared" si="253"/>
        <v>17</v>
      </c>
      <c r="X606">
        <f t="shared" si="256"/>
        <v>1</v>
      </c>
      <c r="Y606">
        <f t="shared" si="257"/>
        <v>0</v>
      </c>
      <c r="Z606">
        <f t="shared" si="258"/>
        <v>0</v>
      </c>
      <c r="AA606">
        <f t="shared" si="259"/>
        <v>0</v>
      </c>
      <c r="AB606">
        <f t="shared" si="260"/>
        <v>0</v>
      </c>
      <c r="AC606">
        <f t="shared" si="261"/>
        <v>0</v>
      </c>
      <c r="AD606">
        <f t="shared" si="262"/>
        <v>0</v>
      </c>
      <c r="AE606">
        <f t="shared" si="263"/>
        <v>0</v>
      </c>
      <c r="AF606">
        <f t="shared" si="264"/>
        <v>0</v>
      </c>
      <c r="AG606">
        <f t="shared" si="265"/>
        <v>0</v>
      </c>
      <c r="AH606">
        <f t="shared" si="266"/>
        <v>0</v>
      </c>
      <c r="AI606">
        <f t="shared" si="267"/>
        <v>0</v>
      </c>
      <c r="AJ606">
        <f t="shared" si="268"/>
        <v>0</v>
      </c>
      <c r="AK606">
        <f t="shared" si="269"/>
        <v>0</v>
      </c>
      <c r="AL606">
        <f t="shared" si="270"/>
        <v>0</v>
      </c>
      <c r="AM606">
        <f t="shared" si="271"/>
        <v>0</v>
      </c>
      <c r="AN606">
        <f t="shared" si="272"/>
        <v>0</v>
      </c>
      <c r="AO606">
        <f t="shared" si="273"/>
        <v>0</v>
      </c>
      <c r="AP606">
        <f t="shared" si="254"/>
        <v>0</v>
      </c>
      <c r="AQ606">
        <f t="shared" si="274"/>
        <v>0</v>
      </c>
      <c r="AR606">
        <f t="shared" si="275"/>
        <v>0</v>
      </c>
      <c r="AS606">
        <f t="shared" si="276"/>
        <v>0</v>
      </c>
      <c r="AT606">
        <f t="shared" si="277"/>
        <v>0</v>
      </c>
      <c r="AU606">
        <f t="shared" si="255"/>
        <v>0</v>
      </c>
      <c r="AV606">
        <f t="shared" si="278"/>
        <v>0</v>
      </c>
      <c r="AW606">
        <f t="shared" si="279"/>
        <v>0</v>
      </c>
      <c r="AX606">
        <f t="shared" si="280"/>
        <v>0</v>
      </c>
    </row>
    <row r="607" spans="1:50" ht="78.75" hidden="1" x14ac:dyDescent="0.25">
      <c r="A607" s="115">
        <v>606</v>
      </c>
      <c r="B607" s="24" t="s">
        <v>412</v>
      </c>
      <c r="C607" s="24" t="s">
        <v>23</v>
      </c>
      <c r="D607" s="24" t="s">
        <v>421</v>
      </c>
      <c r="E607" s="47">
        <v>415378</v>
      </c>
      <c r="F607" s="37">
        <v>0</v>
      </c>
      <c r="G607" s="37">
        <v>0</v>
      </c>
      <c r="H607" s="37">
        <v>5</v>
      </c>
      <c r="I607" s="37">
        <v>1</v>
      </c>
      <c r="J607" s="37">
        <v>0</v>
      </c>
      <c r="K607" s="37">
        <v>1</v>
      </c>
      <c r="L607" s="37">
        <v>0</v>
      </c>
      <c r="M607" s="37">
        <v>1</v>
      </c>
      <c r="N607" s="37">
        <v>4</v>
      </c>
      <c r="O607" s="37">
        <v>0</v>
      </c>
      <c r="P607" s="37">
        <v>0</v>
      </c>
      <c r="Q607" s="37">
        <v>0</v>
      </c>
      <c r="R607" s="37">
        <v>2</v>
      </c>
      <c r="S607" s="37">
        <v>3</v>
      </c>
      <c r="T607" s="37">
        <v>0</v>
      </c>
      <c r="U607" s="37">
        <v>0</v>
      </c>
      <c r="V607" s="47">
        <v>311533.5</v>
      </c>
      <c r="W607" s="86">
        <f t="shared" si="253"/>
        <v>17</v>
      </c>
      <c r="X607">
        <f t="shared" si="256"/>
        <v>1</v>
      </c>
      <c r="Y607">
        <f t="shared" si="257"/>
        <v>0</v>
      </c>
      <c r="Z607">
        <f t="shared" si="258"/>
        <v>0</v>
      </c>
      <c r="AA607">
        <f t="shared" si="259"/>
        <v>0</v>
      </c>
      <c r="AB607">
        <f t="shared" si="260"/>
        <v>0</v>
      </c>
      <c r="AC607">
        <f t="shared" si="261"/>
        <v>0</v>
      </c>
      <c r="AD607">
        <f t="shared" si="262"/>
        <v>0</v>
      </c>
      <c r="AE607">
        <f t="shared" si="263"/>
        <v>0</v>
      </c>
      <c r="AF607">
        <f t="shared" si="264"/>
        <v>0</v>
      </c>
      <c r="AG607">
        <f t="shared" si="265"/>
        <v>0</v>
      </c>
      <c r="AH607">
        <f t="shared" si="266"/>
        <v>0</v>
      </c>
      <c r="AI607">
        <f t="shared" si="267"/>
        <v>0</v>
      </c>
      <c r="AJ607">
        <f t="shared" si="268"/>
        <v>0</v>
      </c>
      <c r="AK607">
        <f t="shared" si="269"/>
        <v>0</v>
      </c>
      <c r="AL607">
        <f t="shared" si="270"/>
        <v>0</v>
      </c>
      <c r="AM607">
        <f t="shared" si="271"/>
        <v>0</v>
      </c>
      <c r="AN607">
        <f t="shared" si="272"/>
        <v>0</v>
      </c>
      <c r="AO607">
        <f t="shared" si="273"/>
        <v>0</v>
      </c>
      <c r="AP607">
        <f t="shared" si="254"/>
        <v>0</v>
      </c>
      <c r="AQ607">
        <f t="shared" si="274"/>
        <v>0</v>
      </c>
      <c r="AR607">
        <f t="shared" si="275"/>
        <v>0</v>
      </c>
      <c r="AS607">
        <f t="shared" si="276"/>
        <v>0</v>
      </c>
      <c r="AT607">
        <f t="shared" si="277"/>
        <v>0</v>
      </c>
      <c r="AU607">
        <f t="shared" si="255"/>
        <v>0</v>
      </c>
      <c r="AV607">
        <f t="shared" si="278"/>
        <v>0</v>
      </c>
      <c r="AW607">
        <f t="shared" si="279"/>
        <v>0</v>
      </c>
      <c r="AX607">
        <f t="shared" si="280"/>
        <v>0</v>
      </c>
    </row>
    <row r="608" spans="1:50" ht="63" hidden="1" x14ac:dyDescent="0.25">
      <c r="A608" s="115">
        <v>607</v>
      </c>
      <c r="B608" s="24" t="s">
        <v>1137</v>
      </c>
      <c r="C608" s="24" t="s">
        <v>1653</v>
      </c>
      <c r="D608" s="24" t="s">
        <v>1654</v>
      </c>
      <c r="E608" s="24">
        <v>367500</v>
      </c>
      <c r="F608" s="24">
        <v>0</v>
      </c>
      <c r="G608" s="24">
        <v>0</v>
      </c>
      <c r="H608" s="24">
        <v>3</v>
      </c>
      <c r="I608" s="24">
        <v>2</v>
      </c>
      <c r="J608" s="24">
        <v>0</v>
      </c>
      <c r="K608" s="24">
        <v>1</v>
      </c>
      <c r="L608" s="24">
        <v>0</v>
      </c>
      <c r="M608" s="24">
        <v>5</v>
      </c>
      <c r="N608" s="24">
        <v>1</v>
      </c>
      <c r="O608" s="24">
        <v>0</v>
      </c>
      <c r="P608" s="24">
        <v>0</v>
      </c>
      <c r="Q608" s="24">
        <v>0</v>
      </c>
      <c r="R608" s="24">
        <v>2</v>
      </c>
      <c r="S608" s="24">
        <v>3</v>
      </c>
      <c r="T608" s="24">
        <v>0</v>
      </c>
      <c r="U608" s="24">
        <v>0</v>
      </c>
      <c r="V608" s="24">
        <v>294000</v>
      </c>
      <c r="W608" s="86">
        <f t="shared" si="253"/>
        <v>17</v>
      </c>
      <c r="X608">
        <f t="shared" si="256"/>
        <v>0</v>
      </c>
      <c r="Y608">
        <f t="shared" si="257"/>
        <v>0</v>
      </c>
      <c r="Z608">
        <f t="shared" si="258"/>
        <v>0</v>
      </c>
      <c r="AA608">
        <f t="shared" si="259"/>
        <v>0</v>
      </c>
      <c r="AB608">
        <f t="shared" si="260"/>
        <v>0</v>
      </c>
      <c r="AC608">
        <f t="shared" si="261"/>
        <v>0</v>
      </c>
      <c r="AD608">
        <f t="shared" si="262"/>
        <v>0</v>
      </c>
      <c r="AE608">
        <f t="shared" si="263"/>
        <v>0</v>
      </c>
      <c r="AF608">
        <f t="shared" si="264"/>
        <v>0</v>
      </c>
      <c r="AG608">
        <f t="shared" si="265"/>
        <v>0</v>
      </c>
      <c r="AH608">
        <f t="shared" si="266"/>
        <v>0</v>
      </c>
      <c r="AI608">
        <f t="shared" si="267"/>
        <v>0</v>
      </c>
      <c r="AJ608">
        <f t="shared" si="268"/>
        <v>0</v>
      </c>
      <c r="AK608">
        <f t="shared" si="269"/>
        <v>0</v>
      </c>
      <c r="AL608">
        <f t="shared" si="270"/>
        <v>0</v>
      </c>
      <c r="AM608">
        <f t="shared" si="271"/>
        <v>0</v>
      </c>
      <c r="AN608">
        <f t="shared" si="272"/>
        <v>0</v>
      </c>
      <c r="AO608">
        <f t="shared" si="273"/>
        <v>0</v>
      </c>
      <c r="AP608">
        <f t="shared" si="254"/>
        <v>0</v>
      </c>
      <c r="AQ608">
        <f t="shared" si="274"/>
        <v>0</v>
      </c>
      <c r="AR608">
        <f t="shared" si="275"/>
        <v>0</v>
      </c>
      <c r="AS608">
        <f t="shared" si="276"/>
        <v>0</v>
      </c>
      <c r="AT608">
        <f t="shared" si="277"/>
        <v>1</v>
      </c>
      <c r="AU608">
        <f t="shared" si="255"/>
        <v>0</v>
      </c>
      <c r="AV608">
        <f t="shared" si="278"/>
        <v>0</v>
      </c>
      <c r="AW608">
        <f t="shared" si="279"/>
        <v>0</v>
      </c>
      <c r="AX608">
        <f t="shared" si="280"/>
        <v>0</v>
      </c>
    </row>
    <row r="609" spans="1:50" ht="78.75" hidden="1" x14ac:dyDescent="0.25">
      <c r="A609" s="115">
        <v>608</v>
      </c>
      <c r="B609" s="24" t="s">
        <v>1137</v>
      </c>
      <c r="C609" s="24" t="s">
        <v>1668</v>
      </c>
      <c r="D609" s="24" t="s">
        <v>1669</v>
      </c>
      <c r="E609" s="24">
        <v>2000000</v>
      </c>
      <c r="F609" s="37">
        <v>0</v>
      </c>
      <c r="G609" s="37">
        <v>0</v>
      </c>
      <c r="H609" s="37">
        <v>3</v>
      </c>
      <c r="I609" s="37">
        <v>2</v>
      </c>
      <c r="J609" s="37">
        <v>0</v>
      </c>
      <c r="K609" s="37">
        <v>1</v>
      </c>
      <c r="L609" s="37">
        <v>0</v>
      </c>
      <c r="M609" s="37">
        <v>1</v>
      </c>
      <c r="N609" s="37">
        <v>5</v>
      </c>
      <c r="O609" s="37">
        <v>0</v>
      </c>
      <c r="P609" s="37">
        <v>0</v>
      </c>
      <c r="Q609" s="37">
        <v>0</v>
      </c>
      <c r="R609" s="37">
        <v>2</v>
      </c>
      <c r="S609" s="37">
        <v>3</v>
      </c>
      <c r="T609" s="37">
        <v>0</v>
      </c>
      <c r="U609" s="37">
        <v>0</v>
      </c>
      <c r="V609" s="24">
        <v>1600000</v>
      </c>
      <c r="W609" s="86">
        <f t="shared" si="253"/>
        <v>17</v>
      </c>
      <c r="X609">
        <f t="shared" si="256"/>
        <v>0</v>
      </c>
      <c r="Y609">
        <f t="shared" si="257"/>
        <v>0</v>
      </c>
      <c r="Z609">
        <f t="shared" si="258"/>
        <v>0</v>
      </c>
      <c r="AA609">
        <f t="shared" si="259"/>
        <v>0</v>
      </c>
      <c r="AB609">
        <f t="shared" si="260"/>
        <v>0</v>
      </c>
      <c r="AC609">
        <f t="shared" si="261"/>
        <v>0</v>
      </c>
      <c r="AD609">
        <f t="shared" si="262"/>
        <v>0</v>
      </c>
      <c r="AE609">
        <f t="shared" si="263"/>
        <v>0</v>
      </c>
      <c r="AF609">
        <f t="shared" si="264"/>
        <v>0</v>
      </c>
      <c r="AG609">
        <f t="shared" si="265"/>
        <v>0</v>
      </c>
      <c r="AH609">
        <f t="shared" si="266"/>
        <v>0</v>
      </c>
      <c r="AI609">
        <f t="shared" si="267"/>
        <v>0</v>
      </c>
      <c r="AJ609">
        <f t="shared" si="268"/>
        <v>0</v>
      </c>
      <c r="AK609">
        <f t="shared" si="269"/>
        <v>0</v>
      </c>
      <c r="AL609">
        <f t="shared" si="270"/>
        <v>0</v>
      </c>
      <c r="AM609">
        <f t="shared" si="271"/>
        <v>0</v>
      </c>
      <c r="AN609">
        <f t="shared" si="272"/>
        <v>0</v>
      </c>
      <c r="AO609">
        <f t="shared" si="273"/>
        <v>0</v>
      </c>
      <c r="AP609">
        <f t="shared" si="254"/>
        <v>0</v>
      </c>
      <c r="AQ609">
        <f t="shared" si="274"/>
        <v>0</v>
      </c>
      <c r="AR609">
        <f t="shared" si="275"/>
        <v>0</v>
      </c>
      <c r="AS609">
        <f t="shared" si="276"/>
        <v>0</v>
      </c>
      <c r="AT609">
        <f t="shared" si="277"/>
        <v>1</v>
      </c>
      <c r="AU609">
        <f t="shared" si="255"/>
        <v>0</v>
      </c>
      <c r="AV609">
        <f t="shared" si="278"/>
        <v>0</v>
      </c>
      <c r="AW609">
        <f t="shared" si="279"/>
        <v>0</v>
      </c>
      <c r="AX609">
        <f t="shared" si="280"/>
        <v>0</v>
      </c>
    </row>
    <row r="610" spans="1:50" ht="126" hidden="1" x14ac:dyDescent="0.25">
      <c r="A610" s="115">
        <v>609</v>
      </c>
      <c r="B610" s="7" t="s">
        <v>116</v>
      </c>
      <c r="C610" s="7" t="s">
        <v>127</v>
      </c>
      <c r="D610" s="7" t="s">
        <v>128</v>
      </c>
      <c r="E610" s="47">
        <v>1000000</v>
      </c>
      <c r="F610" s="37">
        <v>0</v>
      </c>
      <c r="G610" s="85">
        <v>0</v>
      </c>
      <c r="H610" s="85">
        <v>5</v>
      </c>
      <c r="I610" s="85">
        <v>1</v>
      </c>
      <c r="J610" s="85">
        <v>0</v>
      </c>
      <c r="K610" s="85">
        <v>5</v>
      </c>
      <c r="L610" s="85">
        <v>0</v>
      </c>
      <c r="M610" s="85">
        <v>1</v>
      </c>
      <c r="N610" s="85">
        <v>5</v>
      </c>
      <c r="O610" s="37">
        <v>0</v>
      </c>
      <c r="P610" s="37">
        <v>0</v>
      </c>
      <c r="Q610" s="85">
        <v>0</v>
      </c>
      <c r="R610" s="85">
        <v>0</v>
      </c>
      <c r="S610" s="85">
        <v>0</v>
      </c>
      <c r="T610" s="85">
        <v>0</v>
      </c>
      <c r="U610" s="85">
        <v>0</v>
      </c>
      <c r="V610" s="47">
        <v>750000</v>
      </c>
      <c r="W610" s="86">
        <f t="shared" si="253"/>
        <v>17</v>
      </c>
      <c r="X610">
        <f t="shared" si="256"/>
        <v>0</v>
      </c>
      <c r="Y610">
        <f t="shared" si="257"/>
        <v>0</v>
      </c>
      <c r="Z610">
        <f t="shared" si="258"/>
        <v>0</v>
      </c>
      <c r="AA610">
        <f t="shared" si="259"/>
        <v>0</v>
      </c>
      <c r="AB610">
        <f t="shared" si="260"/>
        <v>0</v>
      </c>
      <c r="AC610">
        <f t="shared" si="261"/>
        <v>0</v>
      </c>
      <c r="AD610">
        <f t="shared" si="262"/>
        <v>0</v>
      </c>
      <c r="AE610">
        <f t="shared" si="263"/>
        <v>0</v>
      </c>
      <c r="AF610">
        <f t="shared" si="264"/>
        <v>0</v>
      </c>
      <c r="AG610">
        <f t="shared" si="265"/>
        <v>0</v>
      </c>
      <c r="AH610">
        <f t="shared" si="266"/>
        <v>0</v>
      </c>
      <c r="AI610">
        <f t="shared" si="267"/>
        <v>0</v>
      </c>
      <c r="AJ610">
        <f t="shared" si="268"/>
        <v>1</v>
      </c>
      <c r="AK610">
        <f t="shared" si="269"/>
        <v>0</v>
      </c>
      <c r="AL610">
        <f t="shared" si="270"/>
        <v>0</v>
      </c>
      <c r="AM610">
        <f t="shared" si="271"/>
        <v>0</v>
      </c>
      <c r="AN610">
        <f t="shared" si="272"/>
        <v>0</v>
      </c>
      <c r="AO610">
        <f t="shared" si="273"/>
        <v>0</v>
      </c>
      <c r="AP610">
        <f t="shared" si="254"/>
        <v>0</v>
      </c>
      <c r="AQ610">
        <f t="shared" si="274"/>
        <v>0</v>
      </c>
      <c r="AR610">
        <f t="shared" si="275"/>
        <v>0</v>
      </c>
      <c r="AS610">
        <f t="shared" si="276"/>
        <v>0</v>
      </c>
      <c r="AT610">
        <f t="shared" si="277"/>
        <v>0</v>
      </c>
      <c r="AU610">
        <f t="shared" si="255"/>
        <v>0</v>
      </c>
      <c r="AV610">
        <f t="shared" si="278"/>
        <v>0</v>
      </c>
      <c r="AW610">
        <f t="shared" si="279"/>
        <v>0</v>
      </c>
      <c r="AX610">
        <f t="shared" si="280"/>
        <v>0</v>
      </c>
    </row>
    <row r="611" spans="1:50" ht="63" hidden="1" x14ac:dyDescent="0.25">
      <c r="A611" s="115">
        <v>610</v>
      </c>
      <c r="B611" s="48" t="s">
        <v>1639</v>
      </c>
      <c r="C611" s="48" t="s">
        <v>1640</v>
      </c>
      <c r="D611" s="48" t="s">
        <v>1647</v>
      </c>
      <c r="E611" s="47">
        <v>1700000</v>
      </c>
      <c r="F611" s="85">
        <v>0</v>
      </c>
      <c r="G611" s="85">
        <v>0</v>
      </c>
      <c r="H611" s="85">
        <v>5</v>
      </c>
      <c r="I611" s="85">
        <v>2</v>
      </c>
      <c r="J611" s="85">
        <v>0</v>
      </c>
      <c r="K611" s="85">
        <v>2</v>
      </c>
      <c r="L611" s="85">
        <v>0</v>
      </c>
      <c r="M611" s="85">
        <v>1</v>
      </c>
      <c r="N611" s="85">
        <v>7</v>
      </c>
      <c r="O611" s="85">
        <v>0</v>
      </c>
      <c r="P611" s="85">
        <v>0</v>
      </c>
      <c r="Q611" s="85">
        <v>0</v>
      </c>
      <c r="R611" s="85">
        <v>0</v>
      </c>
      <c r="S611" s="85">
        <v>0</v>
      </c>
      <c r="T611" s="85" t="s">
        <v>1642</v>
      </c>
      <c r="U611" s="85">
        <v>0</v>
      </c>
      <c r="V611" s="47">
        <v>1360000</v>
      </c>
      <c r="W611" s="86">
        <f t="shared" si="253"/>
        <v>17</v>
      </c>
      <c r="X611">
        <f t="shared" si="256"/>
        <v>0</v>
      </c>
      <c r="Y611">
        <f t="shared" si="257"/>
        <v>0</v>
      </c>
      <c r="Z611">
        <f t="shared" si="258"/>
        <v>0</v>
      </c>
      <c r="AA611">
        <f t="shared" si="259"/>
        <v>0</v>
      </c>
      <c r="AB611">
        <f t="shared" si="260"/>
        <v>0</v>
      </c>
      <c r="AC611">
        <f t="shared" si="261"/>
        <v>0</v>
      </c>
      <c r="AD611">
        <f t="shared" si="262"/>
        <v>0</v>
      </c>
      <c r="AE611">
        <f t="shared" si="263"/>
        <v>0</v>
      </c>
      <c r="AF611">
        <f t="shared" si="264"/>
        <v>1</v>
      </c>
      <c r="AG611">
        <f t="shared" si="265"/>
        <v>0</v>
      </c>
      <c r="AH611">
        <f t="shared" si="266"/>
        <v>0</v>
      </c>
      <c r="AI611">
        <f t="shared" si="267"/>
        <v>0</v>
      </c>
      <c r="AJ611">
        <f t="shared" si="268"/>
        <v>0</v>
      </c>
      <c r="AK611">
        <f t="shared" si="269"/>
        <v>0</v>
      </c>
      <c r="AL611">
        <f t="shared" si="270"/>
        <v>0</v>
      </c>
      <c r="AM611">
        <f t="shared" si="271"/>
        <v>0</v>
      </c>
      <c r="AN611">
        <f t="shared" si="272"/>
        <v>0</v>
      </c>
      <c r="AO611">
        <f t="shared" si="273"/>
        <v>0</v>
      </c>
      <c r="AP611">
        <f t="shared" si="254"/>
        <v>0</v>
      </c>
      <c r="AQ611">
        <f t="shared" si="274"/>
        <v>0</v>
      </c>
      <c r="AR611">
        <f t="shared" si="275"/>
        <v>0</v>
      </c>
      <c r="AS611">
        <f t="shared" si="276"/>
        <v>0</v>
      </c>
      <c r="AT611">
        <f t="shared" si="277"/>
        <v>0</v>
      </c>
      <c r="AU611">
        <f t="shared" si="255"/>
        <v>0</v>
      </c>
      <c r="AV611">
        <f t="shared" si="278"/>
        <v>0</v>
      </c>
      <c r="AW611">
        <f t="shared" si="279"/>
        <v>0</v>
      </c>
      <c r="AX611">
        <f t="shared" si="280"/>
        <v>0</v>
      </c>
    </row>
    <row r="612" spans="1:50" ht="94.5" hidden="1" x14ac:dyDescent="0.25">
      <c r="A612" s="115">
        <v>611</v>
      </c>
      <c r="B612" s="7" t="s">
        <v>99</v>
      </c>
      <c r="C612" s="7" t="s">
        <v>100</v>
      </c>
      <c r="D612" s="7" t="s">
        <v>102</v>
      </c>
      <c r="E612" s="9">
        <v>1419068</v>
      </c>
      <c r="F612" s="37">
        <v>0</v>
      </c>
      <c r="G612" s="85">
        <v>0</v>
      </c>
      <c r="H612" s="85">
        <v>3</v>
      </c>
      <c r="I612" s="85">
        <v>2</v>
      </c>
      <c r="J612" s="85">
        <v>0</v>
      </c>
      <c r="K612" s="85">
        <v>4</v>
      </c>
      <c r="L612" s="85">
        <v>0</v>
      </c>
      <c r="M612" s="85">
        <v>1</v>
      </c>
      <c r="N612" s="85">
        <v>1</v>
      </c>
      <c r="O612" s="37">
        <v>0</v>
      </c>
      <c r="P612" s="37">
        <v>0</v>
      </c>
      <c r="Q612" s="85">
        <v>0</v>
      </c>
      <c r="R612" s="85">
        <v>2</v>
      </c>
      <c r="S612" s="85">
        <v>3</v>
      </c>
      <c r="T612" s="85">
        <v>0</v>
      </c>
      <c r="U612" s="85">
        <v>0</v>
      </c>
      <c r="V612" s="9"/>
      <c r="W612" s="86">
        <f t="shared" si="253"/>
        <v>16</v>
      </c>
      <c r="X612">
        <f t="shared" si="256"/>
        <v>0</v>
      </c>
      <c r="Y612">
        <f t="shared" si="257"/>
        <v>0</v>
      </c>
      <c r="Z612">
        <f t="shared" si="258"/>
        <v>0</v>
      </c>
      <c r="AA612">
        <f t="shared" si="259"/>
        <v>0</v>
      </c>
      <c r="AB612">
        <f t="shared" si="260"/>
        <v>0</v>
      </c>
      <c r="AC612">
        <f t="shared" si="261"/>
        <v>0</v>
      </c>
      <c r="AD612">
        <f t="shared" si="262"/>
        <v>0</v>
      </c>
      <c r="AE612">
        <f t="shared" si="263"/>
        <v>0</v>
      </c>
      <c r="AF612">
        <f t="shared" si="264"/>
        <v>0</v>
      </c>
      <c r="AG612">
        <f t="shared" si="265"/>
        <v>0</v>
      </c>
      <c r="AH612">
        <f t="shared" si="266"/>
        <v>0</v>
      </c>
      <c r="AI612">
        <f t="shared" si="267"/>
        <v>0</v>
      </c>
      <c r="AJ612">
        <f t="shared" si="268"/>
        <v>1</v>
      </c>
      <c r="AK612">
        <f t="shared" si="269"/>
        <v>0</v>
      </c>
      <c r="AL612">
        <f t="shared" si="270"/>
        <v>0</v>
      </c>
      <c r="AM612">
        <f t="shared" si="271"/>
        <v>0</v>
      </c>
      <c r="AN612">
        <f t="shared" si="272"/>
        <v>0</v>
      </c>
      <c r="AO612">
        <f t="shared" si="273"/>
        <v>0</v>
      </c>
      <c r="AP612">
        <f t="shared" si="254"/>
        <v>0</v>
      </c>
      <c r="AQ612">
        <f t="shared" si="274"/>
        <v>0</v>
      </c>
      <c r="AR612">
        <f t="shared" si="275"/>
        <v>0</v>
      </c>
      <c r="AS612">
        <f t="shared" si="276"/>
        <v>0</v>
      </c>
      <c r="AT612">
        <f t="shared" si="277"/>
        <v>0</v>
      </c>
      <c r="AU612">
        <f t="shared" si="255"/>
        <v>0</v>
      </c>
      <c r="AV612">
        <f t="shared" si="278"/>
        <v>0</v>
      </c>
      <c r="AW612">
        <f t="shared" si="279"/>
        <v>0</v>
      </c>
      <c r="AX612">
        <f t="shared" si="280"/>
        <v>0</v>
      </c>
    </row>
    <row r="613" spans="1:50" ht="78.75" hidden="1" x14ac:dyDescent="0.25">
      <c r="A613" s="115">
        <v>612</v>
      </c>
      <c r="B613" s="24" t="s">
        <v>1020</v>
      </c>
      <c r="C613" s="24" t="s">
        <v>1002</v>
      </c>
      <c r="D613" s="24" t="s">
        <v>1021</v>
      </c>
      <c r="E613" s="47">
        <v>540000</v>
      </c>
      <c r="F613" s="37">
        <v>0</v>
      </c>
      <c r="G613" s="37">
        <v>0</v>
      </c>
      <c r="H613" s="37">
        <v>3</v>
      </c>
      <c r="I613" s="37">
        <v>1</v>
      </c>
      <c r="J613" s="37">
        <v>0</v>
      </c>
      <c r="K613" s="37">
        <v>3</v>
      </c>
      <c r="L613" s="37">
        <v>0</v>
      </c>
      <c r="M613" s="37">
        <v>1</v>
      </c>
      <c r="N613" s="37">
        <v>3</v>
      </c>
      <c r="O613" s="37">
        <v>0</v>
      </c>
      <c r="P613" s="37">
        <v>0</v>
      </c>
      <c r="Q613" s="37">
        <v>0</v>
      </c>
      <c r="R613" s="37">
        <v>2</v>
      </c>
      <c r="S613" s="37">
        <v>3</v>
      </c>
      <c r="T613" s="37">
        <v>0</v>
      </c>
      <c r="U613" s="37">
        <v>0</v>
      </c>
      <c r="V613" s="47">
        <v>432000</v>
      </c>
      <c r="W613" s="86">
        <f t="shared" si="253"/>
        <v>16</v>
      </c>
      <c r="X613">
        <f t="shared" si="256"/>
        <v>0</v>
      </c>
      <c r="Y613">
        <f t="shared" si="257"/>
        <v>0</v>
      </c>
      <c r="Z613">
        <f t="shared" si="258"/>
        <v>0</v>
      </c>
      <c r="AA613">
        <f t="shared" si="259"/>
        <v>0</v>
      </c>
      <c r="AB613">
        <f t="shared" si="260"/>
        <v>0</v>
      </c>
      <c r="AC613">
        <f t="shared" si="261"/>
        <v>0</v>
      </c>
      <c r="AD613">
        <f t="shared" si="262"/>
        <v>0</v>
      </c>
      <c r="AE613">
        <f t="shared" si="263"/>
        <v>0</v>
      </c>
      <c r="AF613">
        <f t="shared" si="264"/>
        <v>0</v>
      </c>
      <c r="AG613">
        <f t="shared" si="265"/>
        <v>0</v>
      </c>
      <c r="AH613">
        <f t="shared" si="266"/>
        <v>0</v>
      </c>
      <c r="AI613">
        <f t="shared" si="267"/>
        <v>0</v>
      </c>
      <c r="AJ613">
        <f t="shared" si="268"/>
        <v>0</v>
      </c>
      <c r="AK613">
        <f t="shared" si="269"/>
        <v>0</v>
      </c>
      <c r="AL613">
        <f t="shared" si="270"/>
        <v>0</v>
      </c>
      <c r="AM613">
        <f t="shared" si="271"/>
        <v>0</v>
      </c>
      <c r="AN613">
        <f t="shared" si="272"/>
        <v>0</v>
      </c>
      <c r="AO613">
        <f t="shared" si="273"/>
        <v>0</v>
      </c>
      <c r="AP613">
        <f t="shared" si="254"/>
        <v>0</v>
      </c>
      <c r="AQ613">
        <f t="shared" si="274"/>
        <v>0</v>
      </c>
      <c r="AR613">
        <f t="shared" si="275"/>
        <v>0</v>
      </c>
      <c r="AS613">
        <f t="shared" si="276"/>
        <v>0</v>
      </c>
      <c r="AT613">
        <f t="shared" si="277"/>
        <v>0</v>
      </c>
      <c r="AU613">
        <f t="shared" si="255"/>
        <v>0</v>
      </c>
      <c r="AV613">
        <f t="shared" si="278"/>
        <v>0</v>
      </c>
      <c r="AW613">
        <f t="shared" si="279"/>
        <v>1</v>
      </c>
      <c r="AX613">
        <f t="shared" si="280"/>
        <v>0</v>
      </c>
    </row>
    <row r="614" spans="1:50" ht="47.25" hidden="1" x14ac:dyDescent="0.25">
      <c r="A614" s="115">
        <v>613</v>
      </c>
      <c r="B614" s="24" t="s">
        <v>427</v>
      </c>
      <c r="C614" s="24" t="s">
        <v>23</v>
      </c>
      <c r="D614" s="24" t="s">
        <v>428</v>
      </c>
      <c r="E614" s="47">
        <v>1597259.03</v>
      </c>
      <c r="F614" s="37">
        <v>0</v>
      </c>
      <c r="G614" s="37">
        <v>0</v>
      </c>
      <c r="H614" s="37">
        <v>3</v>
      </c>
      <c r="I614" s="37">
        <v>1</v>
      </c>
      <c r="J614" s="37">
        <v>0</v>
      </c>
      <c r="K614" s="37">
        <v>1</v>
      </c>
      <c r="L614" s="37">
        <v>0</v>
      </c>
      <c r="M614" s="37">
        <v>1</v>
      </c>
      <c r="N614" s="37">
        <v>3</v>
      </c>
      <c r="O614" s="37">
        <v>0</v>
      </c>
      <c r="P614" s="37">
        <v>4</v>
      </c>
      <c r="Q614" s="37">
        <v>0</v>
      </c>
      <c r="R614" s="37">
        <v>0</v>
      </c>
      <c r="S614" s="37">
        <v>3</v>
      </c>
      <c r="T614" s="37">
        <v>0</v>
      </c>
      <c r="U614" s="37">
        <v>0</v>
      </c>
      <c r="V614" s="47">
        <v>1037907</v>
      </c>
      <c r="W614" s="86">
        <f t="shared" si="253"/>
        <v>16</v>
      </c>
      <c r="X614">
        <f t="shared" si="256"/>
        <v>0</v>
      </c>
      <c r="Y614">
        <f t="shared" si="257"/>
        <v>0</v>
      </c>
      <c r="Z614">
        <f t="shared" si="258"/>
        <v>0</v>
      </c>
      <c r="AA614">
        <f t="shared" si="259"/>
        <v>0</v>
      </c>
      <c r="AB614">
        <f t="shared" si="260"/>
        <v>0</v>
      </c>
      <c r="AC614">
        <f t="shared" si="261"/>
        <v>1</v>
      </c>
      <c r="AD614">
        <f t="shared" si="262"/>
        <v>0</v>
      </c>
      <c r="AE614">
        <f t="shared" si="263"/>
        <v>0</v>
      </c>
      <c r="AF614">
        <f t="shared" si="264"/>
        <v>0</v>
      </c>
      <c r="AG614">
        <f t="shared" si="265"/>
        <v>0</v>
      </c>
      <c r="AH614">
        <f t="shared" si="266"/>
        <v>0</v>
      </c>
      <c r="AI614">
        <f t="shared" si="267"/>
        <v>0</v>
      </c>
      <c r="AJ614">
        <f t="shared" si="268"/>
        <v>0</v>
      </c>
      <c r="AK614">
        <f t="shared" si="269"/>
        <v>0</v>
      </c>
      <c r="AL614">
        <f t="shared" si="270"/>
        <v>0</v>
      </c>
      <c r="AM614">
        <f t="shared" si="271"/>
        <v>0</v>
      </c>
      <c r="AN614">
        <f t="shared" si="272"/>
        <v>0</v>
      </c>
      <c r="AO614">
        <f t="shared" si="273"/>
        <v>0</v>
      </c>
      <c r="AP614">
        <f t="shared" si="254"/>
        <v>0</v>
      </c>
      <c r="AQ614">
        <f t="shared" si="274"/>
        <v>0</v>
      </c>
      <c r="AR614">
        <f t="shared" si="275"/>
        <v>0</v>
      </c>
      <c r="AS614">
        <f t="shared" si="276"/>
        <v>0</v>
      </c>
      <c r="AT614">
        <f t="shared" si="277"/>
        <v>0</v>
      </c>
      <c r="AU614">
        <f t="shared" si="255"/>
        <v>0</v>
      </c>
      <c r="AV614">
        <f t="shared" si="278"/>
        <v>0</v>
      </c>
      <c r="AW614">
        <f t="shared" si="279"/>
        <v>0</v>
      </c>
      <c r="AX614">
        <f t="shared" si="280"/>
        <v>0</v>
      </c>
    </row>
    <row r="615" spans="1:50" ht="63" hidden="1" x14ac:dyDescent="0.25">
      <c r="A615" s="115">
        <v>614</v>
      </c>
      <c r="B615" s="24" t="s">
        <v>412</v>
      </c>
      <c r="C615" s="24" t="s">
        <v>23</v>
      </c>
      <c r="D615" s="24" t="s">
        <v>414</v>
      </c>
      <c r="E615" s="92">
        <v>387285</v>
      </c>
      <c r="F615" s="57">
        <v>0</v>
      </c>
      <c r="G615" s="57">
        <v>0</v>
      </c>
      <c r="H615" s="57">
        <v>5</v>
      </c>
      <c r="I615" s="57">
        <v>1</v>
      </c>
      <c r="J615" s="57">
        <v>0</v>
      </c>
      <c r="K615" s="57">
        <v>1</v>
      </c>
      <c r="L615" s="57">
        <v>0</v>
      </c>
      <c r="M615" s="57">
        <v>1</v>
      </c>
      <c r="N615" s="57">
        <v>0</v>
      </c>
      <c r="O615" s="57">
        <v>0</v>
      </c>
      <c r="P615" s="57">
        <v>0</v>
      </c>
      <c r="Q615" s="57">
        <v>0</v>
      </c>
      <c r="R615" s="57">
        <v>2</v>
      </c>
      <c r="S615" s="57">
        <v>3</v>
      </c>
      <c r="T615" s="57">
        <v>3</v>
      </c>
      <c r="U615" s="57">
        <v>0</v>
      </c>
      <c r="V615" s="92">
        <v>290463.75</v>
      </c>
      <c r="W615" s="86">
        <f t="shared" si="253"/>
        <v>16</v>
      </c>
      <c r="X615">
        <f t="shared" si="256"/>
        <v>1</v>
      </c>
      <c r="Y615">
        <f t="shared" si="257"/>
        <v>0</v>
      </c>
      <c r="Z615">
        <f t="shared" si="258"/>
        <v>0</v>
      </c>
      <c r="AA615">
        <f t="shared" si="259"/>
        <v>0</v>
      </c>
      <c r="AB615">
        <f t="shared" si="260"/>
        <v>0</v>
      </c>
      <c r="AC615">
        <f t="shared" si="261"/>
        <v>0</v>
      </c>
      <c r="AD615">
        <f t="shared" si="262"/>
        <v>0</v>
      </c>
      <c r="AE615">
        <f t="shared" si="263"/>
        <v>0</v>
      </c>
      <c r="AF615">
        <f t="shared" si="264"/>
        <v>0</v>
      </c>
      <c r="AG615">
        <f t="shared" si="265"/>
        <v>0</v>
      </c>
      <c r="AH615">
        <f t="shared" si="266"/>
        <v>0</v>
      </c>
      <c r="AI615">
        <f t="shared" si="267"/>
        <v>0</v>
      </c>
      <c r="AJ615">
        <f t="shared" si="268"/>
        <v>0</v>
      </c>
      <c r="AK615">
        <f t="shared" si="269"/>
        <v>0</v>
      </c>
      <c r="AL615">
        <f t="shared" si="270"/>
        <v>0</v>
      </c>
      <c r="AM615">
        <f t="shared" si="271"/>
        <v>0</v>
      </c>
      <c r="AN615">
        <f t="shared" si="272"/>
        <v>0</v>
      </c>
      <c r="AO615">
        <f t="shared" si="273"/>
        <v>0</v>
      </c>
      <c r="AP615">
        <f t="shared" si="254"/>
        <v>0</v>
      </c>
      <c r="AQ615">
        <f t="shared" si="274"/>
        <v>0</v>
      </c>
      <c r="AR615">
        <f t="shared" si="275"/>
        <v>0</v>
      </c>
      <c r="AS615">
        <f t="shared" si="276"/>
        <v>0</v>
      </c>
      <c r="AT615">
        <f t="shared" si="277"/>
        <v>0</v>
      </c>
      <c r="AU615">
        <f t="shared" si="255"/>
        <v>0</v>
      </c>
      <c r="AV615">
        <f t="shared" si="278"/>
        <v>0</v>
      </c>
      <c r="AW615">
        <f t="shared" si="279"/>
        <v>0</v>
      </c>
      <c r="AX615">
        <f t="shared" si="280"/>
        <v>0</v>
      </c>
    </row>
    <row r="616" spans="1:50" ht="63" hidden="1" x14ac:dyDescent="0.25">
      <c r="A616" s="115">
        <v>615</v>
      </c>
      <c r="B616" s="50" t="s">
        <v>412</v>
      </c>
      <c r="C616" s="50" t="s">
        <v>23</v>
      </c>
      <c r="D616" s="50" t="s">
        <v>419</v>
      </c>
      <c r="E616" s="82">
        <v>499880</v>
      </c>
      <c r="F616" s="51">
        <v>0</v>
      </c>
      <c r="G616" s="51">
        <v>0</v>
      </c>
      <c r="H616" s="51">
        <v>5</v>
      </c>
      <c r="I616" s="51">
        <v>1</v>
      </c>
      <c r="J616" s="51">
        <v>0</v>
      </c>
      <c r="K616" s="51">
        <v>1</v>
      </c>
      <c r="L616" s="51">
        <v>0</v>
      </c>
      <c r="M616" s="51">
        <v>1</v>
      </c>
      <c r="N616" s="51">
        <v>3</v>
      </c>
      <c r="O616" s="51">
        <v>0</v>
      </c>
      <c r="P616" s="51">
        <v>0</v>
      </c>
      <c r="Q616" s="51">
        <v>0</v>
      </c>
      <c r="R616" s="51">
        <v>2</v>
      </c>
      <c r="S616" s="51">
        <v>3</v>
      </c>
      <c r="T616" s="51">
        <v>0</v>
      </c>
      <c r="U616" s="51">
        <v>0</v>
      </c>
      <c r="V616" s="82">
        <v>374910</v>
      </c>
      <c r="W616" s="81">
        <f t="shared" si="253"/>
        <v>16</v>
      </c>
      <c r="X616">
        <f t="shared" si="256"/>
        <v>1</v>
      </c>
      <c r="Y616">
        <f t="shared" si="257"/>
        <v>0</v>
      </c>
      <c r="Z616">
        <f t="shared" si="258"/>
        <v>0</v>
      </c>
      <c r="AA616">
        <f t="shared" si="259"/>
        <v>0</v>
      </c>
      <c r="AB616">
        <f t="shared" si="260"/>
        <v>0</v>
      </c>
      <c r="AC616">
        <f t="shared" si="261"/>
        <v>0</v>
      </c>
      <c r="AD616">
        <f t="shared" si="262"/>
        <v>0</v>
      </c>
      <c r="AE616">
        <f t="shared" si="263"/>
        <v>0</v>
      </c>
      <c r="AF616">
        <f t="shared" si="264"/>
        <v>0</v>
      </c>
      <c r="AG616">
        <f t="shared" si="265"/>
        <v>0</v>
      </c>
      <c r="AH616">
        <f t="shared" si="266"/>
        <v>0</v>
      </c>
      <c r="AI616">
        <f t="shared" si="267"/>
        <v>0</v>
      </c>
      <c r="AJ616">
        <f t="shared" si="268"/>
        <v>0</v>
      </c>
      <c r="AK616">
        <f t="shared" si="269"/>
        <v>0</v>
      </c>
      <c r="AL616">
        <f t="shared" si="270"/>
        <v>0</v>
      </c>
      <c r="AM616">
        <f t="shared" si="271"/>
        <v>0</v>
      </c>
      <c r="AN616">
        <f t="shared" si="272"/>
        <v>0</v>
      </c>
      <c r="AO616">
        <f t="shared" si="273"/>
        <v>0</v>
      </c>
      <c r="AP616">
        <f t="shared" si="254"/>
        <v>0</v>
      </c>
      <c r="AQ616">
        <f t="shared" si="274"/>
        <v>0</v>
      </c>
      <c r="AR616">
        <f t="shared" si="275"/>
        <v>0</v>
      </c>
      <c r="AS616">
        <f t="shared" si="276"/>
        <v>0</v>
      </c>
      <c r="AT616">
        <f t="shared" si="277"/>
        <v>0</v>
      </c>
      <c r="AU616">
        <f t="shared" si="255"/>
        <v>0</v>
      </c>
      <c r="AV616">
        <f t="shared" si="278"/>
        <v>0</v>
      </c>
      <c r="AW616">
        <f t="shared" si="279"/>
        <v>0</v>
      </c>
      <c r="AX616">
        <f t="shared" si="280"/>
        <v>0</v>
      </c>
    </row>
    <row r="617" spans="1:50" ht="63" hidden="1" x14ac:dyDescent="0.25">
      <c r="A617" s="115">
        <v>616</v>
      </c>
      <c r="B617" s="50" t="s">
        <v>1137</v>
      </c>
      <c r="C617" s="50" t="s">
        <v>1657</v>
      </c>
      <c r="D617" s="50" t="s">
        <v>1658</v>
      </c>
      <c r="E617" s="50">
        <v>2000000</v>
      </c>
      <c r="F617" s="50">
        <v>0</v>
      </c>
      <c r="G617" s="50">
        <v>0</v>
      </c>
      <c r="H617" s="50">
        <v>3</v>
      </c>
      <c r="I617" s="50">
        <v>2</v>
      </c>
      <c r="J617" s="50">
        <v>0</v>
      </c>
      <c r="K617" s="50">
        <v>1</v>
      </c>
      <c r="L617" s="50">
        <v>0</v>
      </c>
      <c r="M617" s="50">
        <v>1</v>
      </c>
      <c r="N617" s="50">
        <v>4</v>
      </c>
      <c r="O617" s="50">
        <v>0</v>
      </c>
      <c r="P617" s="50">
        <v>0</v>
      </c>
      <c r="Q617" s="50">
        <v>0</v>
      </c>
      <c r="R617" s="50">
        <v>2</v>
      </c>
      <c r="S617" s="50">
        <v>3</v>
      </c>
      <c r="T617" s="50">
        <v>0</v>
      </c>
      <c r="U617" s="50">
        <v>0</v>
      </c>
      <c r="V617" s="50">
        <v>1600000</v>
      </c>
      <c r="W617" s="81">
        <f t="shared" si="253"/>
        <v>16</v>
      </c>
      <c r="X617">
        <f t="shared" si="256"/>
        <v>0</v>
      </c>
      <c r="Y617">
        <f t="shared" si="257"/>
        <v>0</v>
      </c>
      <c r="Z617">
        <f t="shared" si="258"/>
        <v>0</v>
      </c>
      <c r="AA617">
        <f t="shared" si="259"/>
        <v>0</v>
      </c>
      <c r="AB617">
        <f t="shared" si="260"/>
        <v>0</v>
      </c>
      <c r="AC617">
        <f t="shared" si="261"/>
        <v>0</v>
      </c>
      <c r="AD617">
        <f t="shared" si="262"/>
        <v>0</v>
      </c>
      <c r="AE617">
        <f t="shared" si="263"/>
        <v>0</v>
      </c>
      <c r="AF617">
        <f t="shared" si="264"/>
        <v>0</v>
      </c>
      <c r="AG617">
        <f t="shared" si="265"/>
        <v>0</v>
      </c>
      <c r="AH617">
        <f t="shared" si="266"/>
        <v>0</v>
      </c>
      <c r="AI617">
        <f t="shared" si="267"/>
        <v>0</v>
      </c>
      <c r="AJ617">
        <f t="shared" si="268"/>
        <v>0</v>
      </c>
      <c r="AK617">
        <f t="shared" si="269"/>
        <v>0</v>
      </c>
      <c r="AL617">
        <f t="shared" si="270"/>
        <v>0</v>
      </c>
      <c r="AM617">
        <f t="shared" si="271"/>
        <v>0</v>
      </c>
      <c r="AN617">
        <f t="shared" si="272"/>
        <v>0</v>
      </c>
      <c r="AO617">
        <f t="shared" si="273"/>
        <v>0</v>
      </c>
      <c r="AP617">
        <f t="shared" si="254"/>
        <v>0</v>
      </c>
      <c r="AQ617">
        <f t="shared" si="274"/>
        <v>0</v>
      </c>
      <c r="AR617">
        <f t="shared" si="275"/>
        <v>0</v>
      </c>
      <c r="AS617">
        <f t="shared" si="276"/>
        <v>0</v>
      </c>
      <c r="AT617">
        <f t="shared" si="277"/>
        <v>1</v>
      </c>
      <c r="AU617">
        <f t="shared" si="255"/>
        <v>0</v>
      </c>
      <c r="AV617">
        <f t="shared" si="278"/>
        <v>0</v>
      </c>
      <c r="AW617">
        <f t="shared" si="279"/>
        <v>0</v>
      </c>
      <c r="AX617">
        <f t="shared" si="280"/>
        <v>0</v>
      </c>
    </row>
    <row r="618" spans="1:50" ht="94.5" hidden="1" x14ac:dyDescent="0.25">
      <c r="A618" s="115">
        <v>617</v>
      </c>
      <c r="B618" s="84" t="s">
        <v>184</v>
      </c>
      <c r="C618" s="84" t="s">
        <v>158</v>
      </c>
      <c r="D618" s="84" t="s">
        <v>187</v>
      </c>
      <c r="E618" s="82">
        <v>1300000</v>
      </c>
      <c r="F618" s="51">
        <v>0</v>
      </c>
      <c r="G618" s="83">
        <v>0</v>
      </c>
      <c r="H618" s="83">
        <v>5</v>
      </c>
      <c r="I618" s="83">
        <v>1</v>
      </c>
      <c r="J618" s="83">
        <v>0</v>
      </c>
      <c r="K618" s="83">
        <v>5</v>
      </c>
      <c r="L618" s="83">
        <v>0</v>
      </c>
      <c r="M618" s="83">
        <v>1</v>
      </c>
      <c r="N618" s="83">
        <v>0</v>
      </c>
      <c r="O618" s="51">
        <v>0</v>
      </c>
      <c r="P618" s="51">
        <v>0</v>
      </c>
      <c r="Q618" s="83">
        <v>0</v>
      </c>
      <c r="R618" s="83">
        <v>0</v>
      </c>
      <c r="S618" s="83">
        <v>3</v>
      </c>
      <c r="T618" s="83">
        <v>0</v>
      </c>
      <c r="U618" s="83">
        <v>0</v>
      </c>
      <c r="V618" s="82">
        <v>949000</v>
      </c>
      <c r="W618" s="81">
        <f t="shared" si="253"/>
        <v>15</v>
      </c>
      <c r="X618">
        <f t="shared" si="256"/>
        <v>0</v>
      </c>
      <c r="Y618">
        <f t="shared" si="257"/>
        <v>0</v>
      </c>
      <c r="Z618">
        <f t="shared" si="258"/>
        <v>0</v>
      </c>
      <c r="AA618">
        <f t="shared" si="259"/>
        <v>0</v>
      </c>
      <c r="AB618">
        <f t="shared" si="260"/>
        <v>0</v>
      </c>
      <c r="AC618">
        <f t="shared" si="261"/>
        <v>0</v>
      </c>
      <c r="AD618">
        <f t="shared" si="262"/>
        <v>0</v>
      </c>
      <c r="AE618">
        <f t="shared" si="263"/>
        <v>0</v>
      </c>
      <c r="AF618">
        <f t="shared" si="264"/>
        <v>0</v>
      </c>
      <c r="AG618">
        <f t="shared" si="265"/>
        <v>1</v>
      </c>
      <c r="AH618">
        <f t="shared" si="266"/>
        <v>0</v>
      </c>
      <c r="AI618">
        <f t="shared" si="267"/>
        <v>0</v>
      </c>
      <c r="AJ618">
        <f t="shared" si="268"/>
        <v>0</v>
      </c>
      <c r="AK618">
        <f t="shared" si="269"/>
        <v>0</v>
      </c>
      <c r="AL618">
        <f t="shared" si="270"/>
        <v>0</v>
      </c>
      <c r="AM618">
        <f t="shared" si="271"/>
        <v>0</v>
      </c>
      <c r="AN618">
        <f t="shared" si="272"/>
        <v>0</v>
      </c>
      <c r="AO618">
        <f t="shared" si="273"/>
        <v>0</v>
      </c>
      <c r="AP618">
        <f t="shared" si="254"/>
        <v>0</v>
      </c>
      <c r="AQ618">
        <f t="shared" si="274"/>
        <v>0</v>
      </c>
      <c r="AR618">
        <f t="shared" si="275"/>
        <v>0</v>
      </c>
      <c r="AS618">
        <f t="shared" si="276"/>
        <v>0</v>
      </c>
      <c r="AT618">
        <f t="shared" si="277"/>
        <v>0</v>
      </c>
      <c r="AU618">
        <f t="shared" si="255"/>
        <v>0</v>
      </c>
      <c r="AV618">
        <f t="shared" si="278"/>
        <v>0</v>
      </c>
      <c r="AW618">
        <f t="shared" si="279"/>
        <v>0</v>
      </c>
      <c r="AX618">
        <f t="shared" si="280"/>
        <v>0</v>
      </c>
    </row>
    <row r="619" spans="1:50" ht="63" hidden="1" x14ac:dyDescent="0.25">
      <c r="A619" s="115">
        <v>618</v>
      </c>
      <c r="B619" s="50" t="s">
        <v>1139</v>
      </c>
      <c r="C619" s="50" t="s">
        <v>711</v>
      </c>
      <c r="D619" s="50" t="s">
        <v>1142</v>
      </c>
      <c r="E619" s="50">
        <v>291984.3</v>
      </c>
      <c r="F619" s="50">
        <v>0</v>
      </c>
      <c r="G619" s="50">
        <v>0</v>
      </c>
      <c r="H619" s="50">
        <v>5</v>
      </c>
      <c r="I619" s="50">
        <v>1</v>
      </c>
      <c r="J619" s="50">
        <v>0</v>
      </c>
      <c r="K619" s="50">
        <v>0</v>
      </c>
      <c r="L619" s="50">
        <v>0</v>
      </c>
      <c r="M619" s="50">
        <v>1</v>
      </c>
      <c r="N619" s="50">
        <v>2</v>
      </c>
      <c r="O619" s="50">
        <v>0</v>
      </c>
      <c r="P619" s="50">
        <v>0</v>
      </c>
      <c r="Q619" s="50">
        <v>0</v>
      </c>
      <c r="R619" s="50">
        <v>2</v>
      </c>
      <c r="S619" s="50">
        <v>3</v>
      </c>
      <c r="T619" s="50">
        <v>0</v>
      </c>
      <c r="U619" s="50">
        <v>0</v>
      </c>
      <c r="V619" s="50">
        <v>195629.5</v>
      </c>
      <c r="W619" s="81">
        <f t="shared" si="253"/>
        <v>14</v>
      </c>
      <c r="X619">
        <f t="shared" si="256"/>
        <v>0</v>
      </c>
      <c r="Y619">
        <f t="shared" si="257"/>
        <v>0</v>
      </c>
      <c r="Z619">
        <f t="shared" si="258"/>
        <v>0</v>
      </c>
      <c r="AA619">
        <f t="shared" si="259"/>
        <v>0</v>
      </c>
      <c r="AB619">
        <f t="shared" si="260"/>
        <v>0</v>
      </c>
      <c r="AC619">
        <f t="shared" si="261"/>
        <v>0</v>
      </c>
      <c r="AD619">
        <f t="shared" si="262"/>
        <v>0</v>
      </c>
      <c r="AE619">
        <f t="shared" si="263"/>
        <v>0</v>
      </c>
      <c r="AF619">
        <f t="shared" si="264"/>
        <v>0</v>
      </c>
      <c r="AG619">
        <f t="shared" si="265"/>
        <v>0</v>
      </c>
      <c r="AH619">
        <f t="shared" si="266"/>
        <v>0</v>
      </c>
      <c r="AI619">
        <f t="shared" si="267"/>
        <v>0</v>
      </c>
      <c r="AJ619">
        <f t="shared" si="268"/>
        <v>0</v>
      </c>
      <c r="AK619">
        <f t="shared" si="269"/>
        <v>0</v>
      </c>
      <c r="AL619">
        <f t="shared" si="270"/>
        <v>0</v>
      </c>
      <c r="AM619">
        <f t="shared" si="271"/>
        <v>0</v>
      </c>
      <c r="AN619">
        <f t="shared" si="272"/>
        <v>0</v>
      </c>
      <c r="AO619">
        <f t="shared" si="273"/>
        <v>0</v>
      </c>
      <c r="AP619">
        <f t="shared" si="254"/>
        <v>0</v>
      </c>
      <c r="AQ619">
        <f t="shared" si="274"/>
        <v>0</v>
      </c>
      <c r="AR619">
        <f t="shared" si="275"/>
        <v>0</v>
      </c>
      <c r="AS619">
        <f t="shared" si="276"/>
        <v>0</v>
      </c>
      <c r="AT619">
        <f t="shared" si="277"/>
        <v>1</v>
      </c>
      <c r="AU619">
        <f t="shared" si="255"/>
        <v>0</v>
      </c>
      <c r="AV619">
        <f t="shared" si="278"/>
        <v>0</v>
      </c>
      <c r="AW619">
        <f t="shared" si="279"/>
        <v>0</v>
      </c>
      <c r="AX619">
        <f t="shared" si="280"/>
        <v>0</v>
      </c>
    </row>
    <row r="620" spans="1:50" ht="63" hidden="1" x14ac:dyDescent="0.25">
      <c r="A620" s="115">
        <v>619</v>
      </c>
      <c r="B620" s="50" t="s">
        <v>412</v>
      </c>
      <c r="C620" s="50" t="s">
        <v>416</v>
      </c>
      <c r="D620" s="50" t="s">
        <v>417</v>
      </c>
      <c r="E620" s="82">
        <v>339739</v>
      </c>
      <c r="F620" s="51">
        <v>0</v>
      </c>
      <c r="G620" s="51">
        <v>0</v>
      </c>
      <c r="H620" s="51">
        <v>3</v>
      </c>
      <c r="I620" s="51">
        <v>1</v>
      </c>
      <c r="J620" s="51">
        <v>0</v>
      </c>
      <c r="K620" s="51">
        <v>1</v>
      </c>
      <c r="L620" s="51">
        <v>0</v>
      </c>
      <c r="M620" s="51">
        <v>1</v>
      </c>
      <c r="N620" s="51">
        <v>3</v>
      </c>
      <c r="O620" s="51">
        <v>0</v>
      </c>
      <c r="P620" s="51">
        <v>0</v>
      </c>
      <c r="Q620" s="51">
        <v>0</v>
      </c>
      <c r="R620" s="51">
        <v>2</v>
      </c>
      <c r="S620" s="51">
        <v>3</v>
      </c>
      <c r="T620" s="51">
        <v>0</v>
      </c>
      <c r="U620" s="51">
        <v>0</v>
      </c>
      <c r="V620" s="82">
        <v>254805</v>
      </c>
      <c r="W620" s="81">
        <f t="shared" si="253"/>
        <v>14</v>
      </c>
      <c r="X620">
        <f t="shared" si="256"/>
        <v>1</v>
      </c>
      <c r="Y620">
        <f t="shared" si="257"/>
        <v>0</v>
      </c>
      <c r="Z620">
        <f t="shared" si="258"/>
        <v>0</v>
      </c>
      <c r="AA620">
        <f t="shared" si="259"/>
        <v>0</v>
      </c>
      <c r="AB620">
        <f t="shared" si="260"/>
        <v>0</v>
      </c>
      <c r="AC620">
        <f t="shared" si="261"/>
        <v>0</v>
      </c>
      <c r="AD620">
        <f t="shared" si="262"/>
        <v>0</v>
      </c>
      <c r="AE620">
        <f t="shared" si="263"/>
        <v>0</v>
      </c>
      <c r="AF620">
        <f t="shared" si="264"/>
        <v>0</v>
      </c>
      <c r="AG620">
        <f t="shared" si="265"/>
        <v>0</v>
      </c>
      <c r="AH620">
        <f t="shared" si="266"/>
        <v>0</v>
      </c>
      <c r="AI620">
        <f t="shared" si="267"/>
        <v>0</v>
      </c>
      <c r="AJ620">
        <f t="shared" si="268"/>
        <v>0</v>
      </c>
      <c r="AK620">
        <f t="shared" si="269"/>
        <v>0</v>
      </c>
      <c r="AL620">
        <f t="shared" si="270"/>
        <v>0</v>
      </c>
      <c r="AM620">
        <f t="shared" si="271"/>
        <v>0</v>
      </c>
      <c r="AN620">
        <f t="shared" si="272"/>
        <v>0</v>
      </c>
      <c r="AO620">
        <f t="shared" si="273"/>
        <v>0</v>
      </c>
      <c r="AP620">
        <f t="shared" si="254"/>
        <v>0</v>
      </c>
      <c r="AQ620">
        <f t="shared" si="274"/>
        <v>0</v>
      </c>
      <c r="AR620">
        <f t="shared" si="275"/>
        <v>0</v>
      </c>
      <c r="AS620">
        <f t="shared" si="276"/>
        <v>0</v>
      </c>
      <c r="AT620">
        <f t="shared" si="277"/>
        <v>0</v>
      </c>
      <c r="AU620">
        <f t="shared" si="255"/>
        <v>0</v>
      </c>
      <c r="AV620">
        <f t="shared" si="278"/>
        <v>0</v>
      </c>
      <c r="AW620">
        <f t="shared" si="279"/>
        <v>0</v>
      </c>
      <c r="AX620">
        <f t="shared" si="280"/>
        <v>0</v>
      </c>
    </row>
    <row r="621" spans="1:50" ht="63" hidden="1" x14ac:dyDescent="0.25">
      <c r="A621" s="115">
        <v>620</v>
      </c>
      <c r="B621" s="18" t="s">
        <v>1639</v>
      </c>
      <c r="C621" s="18" t="s">
        <v>1640</v>
      </c>
      <c r="D621" s="18" t="s">
        <v>1641</v>
      </c>
      <c r="E621" s="15">
        <v>2000000</v>
      </c>
      <c r="F621" s="16">
        <v>0</v>
      </c>
      <c r="G621" s="16">
        <v>0</v>
      </c>
      <c r="H621" s="16">
        <v>5</v>
      </c>
      <c r="I621" s="16">
        <v>3</v>
      </c>
      <c r="J621" s="16">
        <v>0</v>
      </c>
      <c r="K621" s="16">
        <v>2</v>
      </c>
      <c r="L621" s="16">
        <v>0</v>
      </c>
      <c r="M621" s="16">
        <v>1</v>
      </c>
      <c r="N621" s="16">
        <v>3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33" t="s">
        <v>1642</v>
      </c>
      <c r="U621" s="16">
        <v>0</v>
      </c>
      <c r="V621" s="15">
        <v>1600000</v>
      </c>
      <c r="W621" s="11">
        <f t="shared" si="253"/>
        <v>14</v>
      </c>
      <c r="X621">
        <f t="shared" si="256"/>
        <v>0</v>
      </c>
      <c r="Y621">
        <f t="shared" si="257"/>
        <v>0</v>
      </c>
      <c r="Z621">
        <f t="shared" si="258"/>
        <v>0</v>
      </c>
      <c r="AA621">
        <f t="shared" si="259"/>
        <v>0</v>
      </c>
      <c r="AB621">
        <f t="shared" si="260"/>
        <v>0</v>
      </c>
      <c r="AC621">
        <f t="shared" si="261"/>
        <v>0</v>
      </c>
      <c r="AD621">
        <f t="shared" si="262"/>
        <v>0</v>
      </c>
      <c r="AE621">
        <f t="shared" si="263"/>
        <v>0</v>
      </c>
      <c r="AF621">
        <f t="shared" si="264"/>
        <v>1</v>
      </c>
      <c r="AG621">
        <f t="shared" si="265"/>
        <v>0</v>
      </c>
      <c r="AH621">
        <f t="shared" si="266"/>
        <v>0</v>
      </c>
      <c r="AI621">
        <f t="shared" si="267"/>
        <v>0</v>
      </c>
      <c r="AJ621">
        <f t="shared" si="268"/>
        <v>0</v>
      </c>
      <c r="AK621">
        <f t="shared" si="269"/>
        <v>0</v>
      </c>
      <c r="AL621">
        <f t="shared" si="270"/>
        <v>0</v>
      </c>
      <c r="AM621">
        <f t="shared" si="271"/>
        <v>0</v>
      </c>
      <c r="AN621">
        <f t="shared" si="272"/>
        <v>0</v>
      </c>
      <c r="AO621">
        <f t="shared" si="273"/>
        <v>0</v>
      </c>
      <c r="AP621">
        <f t="shared" si="254"/>
        <v>0</v>
      </c>
      <c r="AQ621">
        <f t="shared" si="274"/>
        <v>0</v>
      </c>
      <c r="AR621">
        <f t="shared" si="275"/>
        <v>0</v>
      </c>
      <c r="AS621">
        <f t="shared" si="276"/>
        <v>0</v>
      </c>
      <c r="AT621">
        <f t="shared" si="277"/>
        <v>0</v>
      </c>
      <c r="AU621">
        <f t="shared" si="255"/>
        <v>0</v>
      </c>
      <c r="AV621">
        <f t="shared" si="278"/>
        <v>0</v>
      </c>
      <c r="AW621">
        <f t="shared" si="279"/>
        <v>0</v>
      </c>
      <c r="AX621">
        <f t="shared" si="280"/>
        <v>0</v>
      </c>
    </row>
    <row r="622" spans="1:50" ht="63" hidden="1" x14ac:dyDescent="0.25">
      <c r="A622" s="115">
        <v>621</v>
      </c>
      <c r="B622" s="23" t="s">
        <v>1137</v>
      </c>
      <c r="C622" s="23" t="s">
        <v>1655</v>
      </c>
      <c r="D622" s="23" t="s">
        <v>1656</v>
      </c>
      <c r="E622" s="23">
        <v>555124</v>
      </c>
      <c r="F622" s="23">
        <v>0</v>
      </c>
      <c r="G622" s="23">
        <v>0</v>
      </c>
      <c r="H622" s="23">
        <v>3</v>
      </c>
      <c r="I622" s="23">
        <v>2</v>
      </c>
      <c r="J622" s="23">
        <v>0</v>
      </c>
      <c r="K622" s="23">
        <v>1</v>
      </c>
      <c r="L622" s="23">
        <v>0</v>
      </c>
      <c r="M622" s="23">
        <v>1</v>
      </c>
      <c r="N622" s="23">
        <v>1</v>
      </c>
      <c r="O622" s="23">
        <v>0</v>
      </c>
      <c r="P622" s="23">
        <v>0</v>
      </c>
      <c r="Q622" s="23">
        <v>0</v>
      </c>
      <c r="R622" s="23">
        <v>2</v>
      </c>
      <c r="S622" s="23">
        <v>3</v>
      </c>
      <c r="T622" s="23">
        <v>0</v>
      </c>
      <c r="U622" s="23">
        <v>0</v>
      </c>
      <c r="V622" s="23">
        <v>467155.6</v>
      </c>
      <c r="W622" s="11">
        <f t="shared" si="253"/>
        <v>13</v>
      </c>
      <c r="X622">
        <f t="shared" si="256"/>
        <v>0</v>
      </c>
      <c r="Y622">
        <f t="shared" si="257"/>
        <v>0</v>
      </c>
      <c r="Z622">
        <f t="shared" si="258"/>
        <v>0</v>
      </c>
      <c r="AA622">
        <f t="shared" si="259"/>
        <v>0</v>
      </c>
      <c r="AB622">
        <f t="shared" si="260"/>
        <v>0</v>
      </c>
      <c r="AC622">
        <f t="shared" si="261"/>
        <v>0</v>
      </c>
      <c r="AD622">
        <f t="shared" si="262"/>
        <v>0</v>
      </c>
      <c r="AE622">
        <f t="shared" si="263"/>
        <v>0</v>
      </c>
      <c r="AF622">
        <f t="shared" si="264"/>
        <v>0</v>
      </c>
      <c r="AG622">
        <f t="shared" si="265"/>
        <v>0</v>
      </c>
      <c r="AH622">
        <f t="shared" si="266"/>
        <v>0</v>
      </c>
      <c r="AI622">
        <f t="shared" si="267"/>
        <v>0</v>
      </c>
      <c r="AJ622">
        <f t="shared" si="268"/>
        <v>0</v>
      </c>
      <c r="AK622">
        <f t="shared" si="269"/>
        <v>0</v>
      </c>
      <c r="AL622">
        <f t="shared" si="270"/>
        <v>0</v>
      </c>
      <c r="AM622">
        <f t="shared" si="271"/>
        <v>0</v>
      </c>
      <c r="AN622">
        <f t="shared" si="272"/>
        <v>0</v>
      </c>
      <c r="AO622">
        <f t="shared" si="273"/>
        <v>0</v>
      </c>
      <c r="AP622">
        <f t="shared" si="254"/>
        <v>0</v>
      </c>
      <c r="AQ622">
        <f t="shared" si="274"/>
        <v>0</v>
      </c>
      <c r="AR622">
        <f t="shared" si="275"/>
        <v>0</v>
      </c>
      <c r="AS622">
        <f t="shared" si="276"/>
        <v>0</v>
      </c>
      <c r="AT622">
        <f t="shared" si="277"/>
        <v>1</v>
      </c>
      <c r="AU622">
        <f t="shared" si="255"/>
        <v>0</v>
      </c>
      <c r="AV622">
        <f t="shared" si="278"/>
        <v>0</v>
      </c>
      <c r="AW622">
        <f t="shared" si="279"/>
        <v>0</v>
      </c>
      <c r="AX622">
        <f t="shared" si="280"/>
        <v>0</v>
      </c>
    </row>
    <row r="623" spans="1:50" ht="94.5" hidden="1" x14ac:dyDescent="0.25">
      <c r="A623" s="115">
        <v>622</v>
      </c>
      <c r="B623" s="18" t="s">
        <v>184</v>
      </c>
      <c r="C623" s="18" t="s">
        <v>158</v>
      </c>
      <c r="D623" s="18" t="s">
        <v>188</v>
      </c>
      <c r="E623" s="15">
        <v>1300000</v>
      </c>
      <c r="F623" s="37">
        <v>0</v>
      </c>
      <c r="G623" s="16">
        <v>0</v>
      </c>
      <c r="H623" s="16">
        <v>5</v>
      </c>
      <c r="I623" s="16">
        <v>1</v>
      </c>
      <c r="J623" s="16">
        <v>0</v>
      </c>
      <c r="K623" s="16">
        <v>5</v>
      </c>
      <c r="L623" s="16">
        <v>0</v>
      </c>
      <c r="M623" s="16">
        <v>1</v>
      </c>
      <c r="N623" s="16">
        <v>0</v>
      </c>
      <c r="O623" s="37">
        <v>0</v>
      </c>
      <c r="P623" s="37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5">
        <v>949000</v>
      </c>
      <c r="W623" s="11">
        <f t="shared" si="253"/>
        <v>12</v>
      </c>
      <c r="X623">
        <f t="shared" si="256"/>
        <v>0</v>
      </c>
      <c r="Y623">
        <f t="shared" si="257"/>
        <v>0</v>
      </c>
      <c r="Z623">
        <f t="shared" si="258"/>
        <v>0</v>
      </c>
      <c r="AA623">
        <f t="shared" si="259"/>
        <v>0</v>
      </c>
      <c r="AB623">
        <f t="shared" si="260"/>
        <v>0</v>
      </c>
      <c r="AC623">
        <f t="shared" si="261"/>
        <v>0</v>
      </c>
      <c r="AD623">
        <f t="shared" si="262"/>
        <v>0</v>
      </c>
      <c r="AE623">
        <f t="shared" si="263"/>
        <v>0</v>
      </c>
      <c r="AF623">
        <f t="shared" si="264"/>
        <v>0</v>
      </c>
      <c r="AG623">
        <f t="shared" si="265"/>
        <v>1</v>
      </c>
      <c r="AH623">
        <f t="shared" si="266"/>
        <v>0</v>
      </c>
      <c r="AI623">
        <f t="shared" si="267"/>
        <v>0</v>
      </c>
      <c r="AJ623">
        <f t="shared" si="268"/>
        <v>0</v>
      </c>
      <c r="AK623">
        <f t="shared" si="269"/>
        <v>0</v>
      </c>
      <c r="AL623">
        <f t="shared" si="270"/>
        <v>0</v>
      </c>
      <c r="AM623">
        <f t="shared" si="271"/>
        <v>0</v>
      </c>
      <c r="AN623">
        <f t="shared" si="272"/>
        <v>0</v>
      </c>
      <c r="AO623">
        <f t="shared" si="273"/>
        <v>0</v>
      </c>
      <c r="AP623">
        <f t="shared" si="254"/>
        <v>0</v>
      </c>
      <c r="AQ623">
        <f t="shared" si="274"/>
        <v>0</v>
      </c>
      <c r="AR623">
        <f t="shared" si="275"/>
        <v>0</v>
      </c>
      <c r="AS623">
        <f t="shared" si="276"/>
        <v>0</v>
      </c>
      <c r="AT623">
        <f t="shared" si="277"/>
        <v>0</v>
      </c>
      <c r="AU623">
        <f t="shared" si="255"/>
        <v>0</v>
      </c>
      <c r="AV623">
        <f t="shared" si="278"/>
        <v>0</v>
      </c>
      <c r="AW623">
        <f t="shared" si="279"/>
        <v>0</v>
      </c>
      <c r="AX623">
        <f t="shared" si="280"/>
        <v>0</v>
      </c>
    </row>
    <row r="624" spans="1:50" ht="126" hidden="1" x14ac:dyDescent="0.25">
      <c r="A624" s="115">
        <v>623</v>
      </c>
      <c r="B624" s="18" t="s">
        <v>292</v>
      </c>
      <c r="C624" s="18" t="s">
        <v>892</v>
      </c>
      <c r="D624" s="18" t="s">
        <v>893</v>
      </c>
      <c r="E624" s="33" t="s">
        <v>914</v>
      </c>
      <c r="F624" s="37" t="s">
        <v>914</v>
      </c>
      <c r="G624" s="33" t="s">
        <v>914</v>
      </c>
      <c r="H624" s="33" t="s">
        <v>914</v>
      </c>
      <c r="I624" s="33" t="s">
        <v>914</v>
      </c>
      <c r="J624" s="33" t="s">
        <v>914</v>
      </c>
      <c r="K624" s="33" t="s">
        <v>914</v>
      </c>
      <c r="L624" s="33" t="s">
        <v>914</v>
      </c>
      <c r="M624" s="33" t="s">
        <v>914</v>
      </c>
      <c r="N624" s="29" t="s">
        <v>894</v>
      </c>
      <c r="O624" s="37" t="s">
        <v>914</v>
      </c>
      <c r="P624" s="37" t="s">
        <v>914</v>
      </c>
      <c r="Q624" s="33" t="s">
        <v>914</v>
      </c>
      <c r="R624" s="33" t="s">
        <v>914</v>
      </c>
      <c r="S624" s="33" t="s">
        <v>914</v>
      </c>
      <c r="T624" s="33" t="s">
        <v>914</v>
      </c>
      <c r="U624" s="33" t="s">
        <v>914</v>
      </c>
      <c r="V624" s="33" t="s">
        <v>914</v>
      </c>
      <c r="W624" s="11">
        <f t="shared" si="253"/>
        <v>0</v>
      </c>
      <c r="X624">
        <f t="shared" si="256"/>
        <v>0</v>
      </c>
      <c r="Y624">
        <f t="shared" si="257"/>
        <v>0</v>
      </c>
      <c r="Z624">
        <f t="shared" si="258"/>
        <v>0</v>
      </c>
      <c r="AA624">
        <f t="shared" si="259"/>
        <v>0</v>
      </c>
      <c r="AB624">
        <f t="shared" si="260"/>
        <v>0</v>
      </c>
      <c r="AC624">
        <f t="shared" si="261"/>
        <v>0</v>
      </c>
      <c r="AD624">
        <f t="shared" si="262"/>
        <v>0</v>
      </c>
      <c r="AE624">
        <f t="shared" si="263"/>
        <v>0</v>
      </c>
      <c r="AF624">
        <f t="shared" si="264"/>
        <v>0</v>
      </c>
      <c r="AG624">
        <f t="shared" si="265"/>
        <v>0</v>
      </c>
      <c r="AH624">
        <f t="shared" si="266"/>
        <v>0</v>
      </c>
      <c r="AI624">
        <f t="shared" si="267"/>
        <v>0</v>
      </c>
      <c r="AJ624">
        <f t="shared" si="268"/>
        <v>0</v>
      </c>
      <c r="AK624">
        <f t="shared" si="269"/>
        <v>0</v>
      </c>
      <c r="AL624">
        <f t="shared" si="270"/>
        <v>0</v>
      </c>
      <c r="AM624">
        <f t="shared" si="271"/>
        <v>0</v>
      </c>
      <c r="AN624">
        <f t="shared" si="272"/>
        <v>0</v>
      </c>
      <c r="AO624">
        <f t="shared" si="273"/>
        <v>0</v>
      </c>
      <c r="AP624">
        <f t="shared" si="254"/>
        <v>0</v>
      </c>
      <c r="AQ624">
        <f t="shared" si="274"/>
        <v>0</v>
      </c>
      <c r="AR624">
        <f t="shared" si="275"/>
        <v>0</v>
      </c>
      <c r="AS624">
        <f t="shared" si="276"/>
        <v>0</v>
      </c>
      <c r="AT624">
        <f t="shared" si="277"/>
        <v>0</v>
      </c>
      <c r="AU624">
        <f t="shared" si="255"/>
        <v>0</v>
      </c>
      <c r="AV624">
        <f t="shared" si="278"/>
        <v>0</v>
      </c>
      <c r="AW624">
        <f t="shared" si="279"/>
        <v>1</v>
      </c>
      <c r="AX624">
        <f t="shared" si="280"/>
        <v>0</v>
      </c>
    </row>
    <row r="625" spans="1:50" ht="63" hidden="1" x14ac:dyDescent="0.25">
      <c r="A625" s="115">
        <v>624</v>
      </c>
      <c r="B625" s="43" t="s">
        <v>1226</v>
      </c>
      <c r="C625" s="43" t="s">
        <v>1373</v>
      </c>
      <c r="D625" s="43" t="s">
        <v>1374</v>
      </c>
      <c r="E625" s="45" t="s">
        <v>1327</v>
      </c>
      <c r="F625" s="24" t="s">
        <v>914</v>
      </c>
      <c r="G625" s="42" t="s">
        <v>914</v>
      </c>
      <c r="H625" s="42" t="s">
        <v>914</v>
      </c>
      <c r="I625" s="42" t="s">
        <v>914</v>
      </c>
      <c r="J625" s="42" t="s">
        <v>914</v>
      </c>
      <c r="K625" s="42" t="s">
        <v>914</v>
      </c>
      <c r="L625" s="42" t="s">
        <v>914</v>
      </c>
      <c r="M625" s="42" t="s">
        <v>914</v>
      </c>
      <c r="N625" s="42" t="s">
        <v>914</v>
      </c>
      <c r="O625" s="24" t="s">
        <v>914</v>
      </c>
      <c r="P625" s="24" t="s">
        <v>914</v>
      </c>
      <c r="Q625" s="42" t="s">
        <v>914</v>
      </c>
      <c r="R625" s="42" t="s">
        <v>914</v>
      </c>
      <c r="S625" s="42" t="s">
        <v>914</v>
      </c>
      <c r="T625" s="42" t="s">
        <v>914</v>
      </c>
      <c r="U625" s="42" t="s">
        <v>914</v>
      </c>
      <c r="V625" s="42" t="s">
        <v>914</v>
      </c>
      <c r="W625" s="11">
        <f t="shared" si="253"/>
        <v>0</v>
      </c>
      <c r="X625">
        <f t="shared" si="256"/>
        <v>0</v>
      </c>
      <c r="Y625">
        <f t="shared" si="257"/>
        <v>1</v>
      </c>
      <c r="Z625">
        <f t="shared" si="258"/>
        <v>0</v>
      </c>
      <c r="AA625">
        <f t="shared" si="259"/>
        <v>0</v>
      </c>
      <c r="AB625">
        <f t="shared" si="260"/>
        <v>0</v>
      </c>
      <c r="AC625">
        <f t="shared" si="261"/>
        <v>0</v>
      </c>
      <c r="AD625">
        <f t="shared" si="262"/>
        <v>0</v>
      </c>
      <c r="AE625">
        <f t="shared" si="263"/>
        <v>0</v>
      </c>
      <c r="AF625">
        <f t="shared" si="264"/>
        <v>0</v>
      </c>
      <c r="AG625">
        <f t="shared" si="265"/>
        <v>0</v>
      </c>
      <c r="AH625">
        <f t="shared" si="266"/>
        <v>0</v>
      </c>
      <c r="AI625">
        <f t="shared" si="267"/>
        <v>0</v>
      </c>
      <c r="AJ625">
        <f t="shared" si="268"/>
        <v>0</v>
      </c>
      <c r="AK625">
        <f t="shared" si="269"/>
        <v>0</v>
      </c>
      <c r="AL625">
        <f t="shared" si="270"/>
        <v>0</v>
      </c>
      <c r="AM625">
        <f t="shared" si="271"/>
        <v>0</v>
      </c>
      <c r="AN625">
        <f t="shared" si="272"/>
        <v>0</v>
      </c>
      <c r="AO625">
        <f t="shared" si="273"/>
        <v>0</v>
      </c>
      <c r="AP625">
        <f t="shared" si="254"/>
        <v>0</v>
      </c>
      <c r="AQ625">
        <f t="shared" si="274"/>
        <v>0</v>
      </c>
      <c r="AR625">
        <f t="shared" si="275"/>
        <v>0</v>
      </c>
      <c r="AS625">
        <f t="shared" si="276"/>
        <v>0</v>
      </c>
      <c r="AT625">
        <f t="shared" si="277"/>
        <v>0</v>
      </c>
      <c r="AU625">
        <f t="shared" si="255"/>
        <v>0</v>
      </c>
      <c r="AV625">
        <f t="shared" si="278"/>
        <v>0</v>
      </c>
      <c r="AW625">
        <f t="shared" si="279"/>
        <v>0</v>
      </c>
      <c r="AX625">
        <f t="shared" si="280"/>
        <v>0</v>
      </c>
    </row>
    <row r="626" spans="1:50" ht="63" hidden="1" x14ac:dyDescent="0.25">
      <c r="A626" s="115">
        <v>625</v>
      </c>
      <c r="B626" s="25" t="s">
        <v>297</v>
      </c>
      <c r="C626" s="25" t="s">
        <v>298</v>
      </c>
      <c r="D626" s="25" t="s">
        <v>299</v>
      </c>
      <c r="E626" s="29" t="s">
        <v>300</v>
      </c>
      <c r="F626" s="37" t="s">
        <v>914</v>
      </c>
      <c r="G626" s="27" t="s">
        <v>914</v>
      </c>
      <c r="H626" s="27" t="s">
        <v>914</v>
      </c>
      <c r="I626" s="27" t="s">
        <v>914</v>
      </c>
      <c r="J626" s="27" t="s">
        <v>914</v>
      </c>
      <c r="K626" s="27" t="s">
        <v>914</v>
      </c>
      <c r="L626" s="27" t="s">
        <v>914</v>
      </c>
      <c r="M626" s="27" t="s">
        <v>914</v>
      </c>
      <c r="N626" s="27" t="s">
        <v>914</v>
      </c>
      <c r="O626" s="37" t="s">
        <v>914</v>
      </c>
      <c r="P626" s="37" t="s">
        <v>914</v>
      </c>
      <c r="Q626" s="27" t="s">
        <v>914</v>
      </c>
      <c r="R626" s="27" t="s">
        <v>914</v>
      </c>
      <c r="S626" s="27" t="s">
        <v>914</v>
      </c>
      <c r="T626" s="27" t="s">
        <v>914</v>
      </c>
      <c r="U626" s="27" t="s">
        <v>914</v>
      </c>
      <c r="V626" s="27" t="s">
        <v>914</v>
      </c>
      <c r="W626" s="11">
        <f t="shared" si="253"/>
        <v>0</v>
      </c>
      <c r="X626">
        <f t="shared" si="256"/>
        <v>0</v>
      </c>
      <c r="Y626">
        <f t="shared" si="257"/>
        <v>0</v>
      </c>
      <c r="Z626">
        <f t="shared" si="258"/>
        <v>0</v>
      </c>
      <c r="AA626">
        <f t="shared" si="259"/>
        <v>0</v>
      </c>
      <c r="AB626">
        <f t="shared" si="260"/>
        <v>0</v>
      </c>
      <c r="AC626">
        <f t="shared" si="261"/>
        <v>0</v>
      </c>
      <c r="AD626">
        <f t="shared" si="262"/>
        <v>0</v>
      </c>
      <c r="AE626">
        <f t="shared" si="263"/>
        <v>0</v>
      </c>
      <c r="AF626">
        <f t="shared" si="264"/>
        <v>0</v>
      </c>
      <c r="AG626">
        <f t="shared" si="265"/>
        <v>0</v>
      </c>
      <c r="AH626">
        <f t="shared" si="266"/>
        <v>0</v>
      </c>
      <c r="AI626">
        <f t="shared" si="267"/>
        <v>1</v>
      </c>
      <c r="AJ626">
        <f t="shared" si="268"/>
        <v>0</v>
      </c>
      <c r="AK626">
        <f t="shared" si="269"/>
        <v>0</v>
      </c>
      <c r="AL626">
        <f t="shared" si="270"/>
        <v>0</v>
      </c>
      <c r="AM626">
        <f t="shared" si="271"/>
        <v>0</v>
      </c>
      <c r="AN626">
        <f t="shared" si="272"/>
        <v>0</v>
      </c>
      <c r="AO626">
        <f t="shared" si="273"/>
        <v>0</v>
      </c>
      <c r="AP626">
        <f t="shared" si="254"/>
        <v>0</v>
      </c>
      <c r="AQ626">
        <f t="shared" si="274"/>
        <v>0</v>
      </c>
      <c r="AR626">
        <f t="shared" si="275"/>
        <v>0</v>
      </c>
      <c r="AS626">
        <f t="shared" si="276"/>
        <v>0</v>
      </c>
      <c r="AT626">
        <f t="shared" si="277"/>
        <v>0</v>
      </c>
      <c r="AU626">
        <f t="shared" si="255"/>
        <v>0</v>
      </c>
      <c r="AV626">
        <f t="shared" si="278"/>
        <v>0</v>
      </c>
      <c r="AW626">
        <f t="shared" si="279"/>
        <v>0</v>
      </c>
      <c r="AX626">
        <f t="shared" si="280"/>
        <v>0</v>
      </c>
    </row>
    <row r="627" spans="1:50" ht="63" hidden="1" x14ac:dyDescent="0.25">
      <c r="A627" s="115">
        <v>626</v>
      </c>
      <c r="B627" s="43" t="s">
        <v>1337</v>
      </c>
      <c r="C627" s="43" t="s">
        <v>315</v>
      </c>
      <c r="D627" s="43" t="s">
        <v>1338</v>
      </c>
      <c r="E627" s="34" t="s">
        <v>1327</v>
      </c>
      <c r="F627" s="24" t="s">
        <v>914</v>
      </c>
      <c r="G627" s="42" t="s">
        <v>914</v>
      </c>
      <c r="H627" s="42" t="s">
        <v>914</v>
      </c>
      <c r="I627" s="42" t="s">
        <v>914</v>
      </c>
      <c r="J627" s="42" t="s">
        <v>914</v>
      </c>
      <c r="K627" s="42" t="s">
        <v>914</v>
      </c>
      <c r="L627" s="42" t="s">
        <v>914</v>
      </c>
      <c r="M627" s="42" t="s">
        <v>914</v>
      </c>
      <c r="N627" s="42" t="s">
        <v>914</v>
      </c>
      <c r="O627" s="24" t="s">
        <v>914</v>
      </c>
      <c r="P627" s="24" t="s">
        <v>914</v>
      </c>
      <c r="Q627" s="42" t="s">
        <v>914</v>
      </c>
      <c r="R627" s="42" t="s">
        <v>914</v>
      </c>
      <c r="S627" s="42" t="s">
        <v>914</v>
      </c>
      <c r="T627" s="42" t="s">
        <v>914</v>
      </c>
      <c r="U627" s="42" t="s">
        <v>914</v>
      </c>
      <c r="V627" s="42" t="s">
        <v>914</v>
      </c>
      <c r="W627" s="11">
        <f t="shared" si="253"/>
        <v>0</v>
      </c>
      <c r="X627">
        <f t="shared" si="256"/>
        <v>0</v>
      </c>
      <c r="Y627">
        <f t="shared" si="257"/>
        <v>0</v>
      </c>
      <c r="Z627">
        <f t="shared" si="258"/>
        <v>0</v>
      </c>
      <c r="AA627">
        <f t="shared" si="259"/>
        <v>0</v>
      </c>
      <c r="AB627">
        <f t="shared" si="260"/>
        <v>0</v>
      </c>
      <c r="AC627">
        <f t="shared" si="261"/>
        <v>0</v>
      </c>
      <c r="AD627">
        <f t="shared" si="262"/>
        <v>0</v>
      </c>
      <c r="AE627">
        <f t="shared" si="263"/>
        <v>0</v>
      </c>
      <c r="AF627">
        <f t="shared" si="264"/>
        <v>0</v>
      </c>
      <c r="AG627">
        <f t="shared" si="265"/>
        <v>0</v>
      </c>
      <c r="AH627">
        <f t="shared" si="266"/>
        <v>0</v>
      </c>
      <c r="AI627">
        <f t="shared" si="267"/>
        <v>0</v>
      </c>
      <c r="AJ627">
        <f t="shared" si="268"/>
        <v>0</v>
      </c>
      <c r="AK627">
        <f t="shared" si="269"/>
        <v>0</v>
      </c>
      <c r="AL627">
        <f t="shared" si="270"/>
        <v>0</v>
      </c>
      <c r="AM627">
        <f t="shared" si="271"/>
        <v>0</v>
      </c>
      <c r="AN627">
        <f t="shared" si="272"/>
        <v>0</v>
      </c>
      <c r="AO627">
        <f t="shared" si="273"/>
        <v>1</v>
      </c>
      <c r="AP627">
        <f t="shared" si="254"/>
        <v>0</v>
      </c>
      <c r="AQ627">
        <f t="shared" si="274"/>
        <v>0</v>
      </c>
      <c r="AR627">
        <f t="shared" si="275"/>
        <v>0</v>
      </c>
      <c r="AS627">
        <f t="shared" si="276"/>
        <v>0</v>
      </c>
      <c r="AT627">
        <f t="shared" si="277"/>
        <v>0</v>
      </c>
      <c r="AU627">
        <f t="shared" si="255"/>
        <v>0</v>
      </c>
      <c r="AV627">
        <f t="shared" si="278"/>
        <v>0</v>
      </c>
      <c r="AW627">
        <f t="shared" si="279"/>
        <v>0</v>
      </c>
      <c r="AX627">
        <f t="shared" si="280"/>
        <v>0</v>
      </c>
    </row>
    <row r="628" spans="1:50" ht="94.5" hidden="1" x14ac:dyDescent="0.25">
      <c r="A628" s="115">
        <v>627</v>
      </c>
      <c r="B628" s="43" t="s">
        <v>161</v>
      </c>
      <c r="C628" s="43" t="s">
        <v>170</v>
      </c>
      <c r="D628" s="43" t="s">
        <v>171</v>
      </c>
      <c r="E628" s="45">
        <v>418560</v>
      </c>
      <c r="F628" s="27"/>
      <c r="G628" s="33"/>
      <c r="H628" s="33"/>
      <c r="I628" s="33"/>
      <c r="J628" s="33"/>
      <c r="K628" s="33"/>
      <c r="L628" s="33"/>
      <c r="M628" s="33"/>
      <c r="N628" s="33"/>
      <c r="O628" s="27"/>
      <c r="P628" s="108" t="s">
        <v>172</v>
      </c>
      <c r="Q628" s="33"/>
      <c r="R628" s="33"/>
      <c r="S628" s="33"/>
      <c r="T628" s="33"/>
      <c r="U628" s="33"/>
      <c r="V628" s="45"/>
      <c r="W628" s="11">
        <f t="shared" si="253"/>
        <v>0</v>
      </c>
      <c r="X628">
        <f t="shared" si="256"/>
        <v>0</v>
      </c>
      <c r="Y628">
        <f t="shared" si="257"/>
        <v>0</v>
      </c>
      <c r="Z628">
        <f t="shared" si="258"/>
        <v>0</v>
      </c>
      <c r="AA628">
        <f t="shared" si="259"/>
        <v>0</v>
      </c>
      <c r="AB628">
        <f t="shared" si="260"/>
        <v>0</v>
      </c>
      <c r="AC628">
        <f t="shared" si="261"/>
        <v>0</v>
      </c>
      <c r="AD628">
        <f t="shared" si="262"/>
        <v>0</v>
      </c>
      <c r="AE628">
        <f t="shared" si="263"/>
        <v>0</v>
      </c>
      <c r="AF628">
        <f t="shared" si="264"/>
        <v>0</v>
      </c>
      <c r="AG628">
        <f t="shared" si="265"/>
        <v>1</v>
      </c>
      <c r="AH628">
        <f t="shared" si="266"/>
        <v>0</v>
      </c>
      <c r="AI628">
        <f t="shared" si="267"/>
        <v>0</v>
      </c>
      <c r="AJ628">
        <f t="shared" si="268"/>
        <v>0</v>
      </c>
      <c r="AK628">
        <f t="shared" si="269"/>
        <v>0</v>
      </c>
      <c r="AL628">
        <f t="shared" si="270"/>
        <v>0</v>
      </c>
      <c r="AM628">
        <f t="shared" si="271"/>
        <v>0</v>
      </c>
      <c r="AN628">
        <f t="shared" si="272"/>
        <v>0</v>
      </c>
      <c r="AO628">
        <f t="shared" si="273"/>
        <v>0</v>
      </c>
      <c r="AP628">
        <f t="shared" si="254"/>
        <v>0</v>
      </c>
      <c r="AQ628">
        <f t="shared" si="274"/>
        <v>0</v>
      </c>
      <c r="AR628">
        <f t="shared" si="275"/>
        <v>0</v>
      </c>
      <c r="AS628">
        <f t="shared" si="276"/>
        <v>0</v>
      </c>
      <c r="AT628">
        <f t="shared" si="277"/>
        <v>0</v>
      </c>
      <c r="AU628">
        <f t="shared" si="255"/>
        <v>0</v>
      </c>
      <c r="AV628">
        <f t="shared" si="278"/>
        <v>0</v>
      </c>
      <c r="AW628">
        <f t="shared" si="279"/>
        <v>0</v>
      </c>
      <c r="AX628">
        <f t="shared" si="280"/>
        <v>0</v>
      </c>
    </row>
    <row r="629" spans="1:50" ht="47.25" hidden="1" x14ac:dyDescent="0.25">
      <c r="A629" s="115">
        <v>628</v>
      </c>
      <c r="B629" s="43" t="s">
        <v>1331</v>
      </c>
      <c r="C629" s="43" t="s">
        <v>1332</v>
      </c>
      <c r="D629" s="43" t="s">
        <v>1333</v>
      </c>
      <c r="E629" s="34" t="s">
        <v>1327</v>
      </c>
      <c r="F629" s="24" t="s">
        <v>914</v>
      </c>
      <c r="G629" s="42" t="s">
        <v>914</v>
      </c>
      <c r="H629" s="42" t="s">
        <v>914</v>
      </c>
      <c r="I629" s="42" t="s">
        <v>914</v>
      </c>
      <c r="J629" s="42" t="s">
        <v>914</v>
      </c>
      <c r="K629" s="42" t="s">
        <v>914</v>
      </c>
      <c r="L629" s="42" t="s">
        <v>914</v>
      </c>
      <c r="M629" s="42" t="s">
        <v>914</v>
      </c>
      <c r="N629" s="42" t="s">
        <v>914</v>
      </c>
      <c r="O629" s="24" t="s">
        <v>914</v>
      </c>
      <c r="P629" s="24" t="s">
        <v>914</v>
      </c>
      <c r="Q629" s="42" t="s">
        <v>914</v>
      </c>
      <c r="R629" s="42" t="s">
        <v>914</v>
      </c>
      <c r="S629" s="42" t="s">
        <v>914</v>
      </c>
      <c r="T629" s="42" t="s">
        <v>914</v>
      </c>
      <c r="U629" s="42" t="s">
        <v>914</v>
      </c>
      <c r="V629" s="42" t="s">
        <v>914</v>
      </c>
      <c r="W629" s="11">
        <f t="shared" si="253"/>
        <v>0</v>
      </c>
      <c r="X629">
        <f t="shared" si="256"/>
        <v>0</v>
      </c>
      <c r="Y629">
        <f t="shared" si="257"/>
        <v>0</v>
      </c>
      <c r="Z629">
        <f t="shared" si="258"/>
        <v>0</v>
      </c>
      <c r="AA629">
        <f t="shared" si="259"/>
        <v>0</v>
      </c>
      <c r="AB629">
        <f t="shared" si="260"/>
        <v>0</v>
      </c>
      <c r="AC629">
        <f t="shared" si="261"/>
        <v>0</v>
      </c>
      <c r="AD629">
        <f t="shared" si="262"/>
        <v>0</v>
      </c>
      <c r="AE629">
        <f t="shared" si="263"/>
        <v>0</v>
      </c>
      <c r="AF629">
        <f t="shared" si="264"/>
        <v>0</v>
      </c>
      <c r="AG629">
        <f t="shared" si="265"/>
        <v>0</v>
      </c>
      <c r="AH629">
        <f t="shared" si="266"/>
        <v>0</v>
      </c>
      <c r="AI629">
        <f t="shared" si="267"/>
        <v>0</v>
      </c>
      <c r="AJ629">
        <f t="shared" si="268"/>
        <v>0</v>
      </c>
      <c r="AK629">
        <f t="shared" si="269"/>
        <v>1</v>
      </c>
      <c r="AL629">
        <f t="shared" si="270"/>
        <v>0</v>
      </c>
      <c r="AM629">
        <f t="shared" si="271"/>
        <v>0</v>
      </c>
      <c r="AN629">
        <f t="shared" si="272"/>
        <v>0</v>
      </c>
      <c r="AO629">
        <f t="shared" si="273"/>
        <v>0</v>
      </c>
      <c r="AP629">
        <f t="shared" si="254"/>
        <v>0</v>
      </c>
      <c r="AQ629">
        <f t="shared" si="274"/>
        <v>0</v>
      </c>
      <c r="AR629">
        <f t="shared" si="275"/>
        <v>0</v>
      </c>
      <c r="AS629">
        <f t="shared" si="276"/>
        <v>0</v>
      </c>
      <c r="AT629">
        <f t="shared" si="277"/>
        <v>0</v>
      </c>
      <c r="AU629">
        <f t="shared" si="255"/>
        <v>0</v>
      </c>
      <c r="AV629">
        <f t="shared" si="278"/>
        <v>0</v>
      </c>
      <c r="AW629">
        <f t="shared" si="279"/>
        <v>0</v>
      </c>
      <c r="AX629">
        <f t="shared" si="280"/>
        <v>0</v>
      </c>
    </row>
    <row r="630" spans="1:50" ht="63" hidden="1" x14ac:dyDescent="0.25">
      <c r="A630" s="115">
        <v>629</v>
      </c>
      <c r="B630" s="35" t="s">
        <v>1440</v>
      </c>
      <c r="C630" s="35" t="s">
        <v>23</v>
      </c>
      <c r="D630" s="35" t="s">
        <v>1441</v>
      </c>
      <c r="E630" s="38" t="s">
        <v>1442</v>
      </c>
      <c r="F630" s="37" t="s">
        <v>914</v>
      </c>
      <c r="G630" s="39" t="s">
        <v>914</v>
      </c>
      <c r="H630" s="39" t="s">
        <v>914</v>
      </c>
      <c r="I630" s="39" t="s">
        <v>914</v>
      </c>
      <c r="J630" s="39" t="s">
        <v>914</v>
      </c>
      <c r="K630" s="39" t="s">
        <v>914</v>
      </c>
      <c r="L630" s="39" t="s">
        <v>914</v>
      </c>
      <c r="M630" s="39" t="s">
        <v>914</v>
      </c>
      <c r="N630" s="39" t="s">
        <v>914</v>
      </c>
      <c r="O630" s="37" t="s">
        <v>914</v>
      </c>
      <c r="P630" s="37" t="s">
        <v>914</v>
      </c>
      <c r="Q630" s="39" t="s">
        <v>914</v>
      </c>
      <c r="R630" s="39" t="s">
        <v>914</v>
      </c>
      <c r="S630" s="39" t="s">
        <v>914</v>
      </c>
      <c r="T630" s="39" t="s">
        <v>914</v>
      </c>
      <c r="U630" s="39" t="s">
        <v>914</v>
      </c>
      <c r="V630" s="39" t="s">
        <v>914</v>
      </c>
      <c r="W630" s="11">
        <f t="shared" ref="W630:W644" si="281">SUM(F630:U630)</f>
        <v>0</v>
      </c>
      <c r="X630">
        <f t="shared" si="256"/>
        <v>0</v>
      </c>
      <c r="Y630">
        <f t="shared" si="257"/>
        <v>0</v>
      </c>
      <c r="Z630">
        <f t="shared" si="258"/>
        <v>0</v>
      </c>
      <c r="AA630">
        <f t="shared" si="259"/>
        <v>0</v>
      </c>
      <c r="AB630">
        <f t="shared" si="260"/>
        <v>0</v>
      </c>
      <c r="AC630">
        <f t="shared" si="261"/>
        <v>0</v>
      </c>
      <c r="AD630">
        <f t="shared" si="262"/>
        <v>0</v>
      </c>
      <c r="AE630">
        <f t="shared" si="263"/>
        <v>0</v>
      </c>
      <c r="AF630">
        <f t="shared" si="264"/>
        <v>0</v>
      </c>
      <c r="AG630">
        <f t="shared" si="265"/>
        <v>0</v>
      </c>
      <c r="AH630">
        <f t="shared" si="266"/>
        <v>0</v>
      </c>
      <c r="AI630">
        <f t="shared" si="267"/>
        <v>0</v>
      </c>
      <c r="AJ630">
        <f t="shared" si="268"/>
        <v>0</v>
      </c>
      <c r="AK630">
        <f t="shared" si="269"/>
        <v>0</v>
      </c>
      <c r="AL630">
        <f t="shared" si="270"/>
        <v>0</v>
      </c>
      <c r="AM630">
        <f t="shared" si="271"/>
        <v>0</v>
      </c>
      <c r="AN630">
        <f t="shared" si="272"/>
        <v>0</v>
      </c>
      <c r="AO630">
        <f t="shared" si="273"/>
        <v>0</v>
      </c>
      <c r="AP630">
        <f t="shared" si="254"/>
        <v>0</v>
      </c>
      <c r="AQ630">
        <f t="shared" si="274"/>
        <v>0</v>
      </c>
      <c r="AR630">
        <f t="shared" si="275"/>
        <v>0</v>
      </c>
      <c r="AS630">
        <f t="shared" si="276"/>
        <v>0</v>
      </c>
      <c r="AT630">
        <f t="shared" si="277"/>
        <v>0</v>
      </c>
      <c r="AU630">
        <f t="shared" si="255"/>
        <v>0</v>
      </c>
      <c r="AV630">
        <f t="shared" si="278"/>
        <v>1</v>
      </c>
      <c r="AW630">
        <f t="shared" si="279"/>
        <v>0</v>
      </c>
      <c r="AX630">
        <f t="shared" si="280"/>
        <v>0</v>
      </c>
    </row>
    <row r="631" spans="1:50" ht="110.25" hidden="1" x14ac:dyDescent="0.25">
      <c r="A631" s="115">
        <v>630</v>
      </c>
      <c r="B631" s="35" t="s">
        <v>1440</v>
      </c>
      <c r="C631" s="35" t="s">
        <v>23</v>
      </c>
      <c r="D631" s="35" t="s">
        <v>1443</v>
      </c>
      <c r="E631" s="38" t="s">
        <v>1442</v>
      </c>
      <c r="F631" s="37" t="s">
        <v>914</v>
      </c>
      <c r="G631" s="39" t="s">
        <v>914</v>
      </c>
      <c r="H631" s="39" t="s">
        <v>914</v>
      </c>
      <c r="I631" s="39" t="s">
        <v>914</v>
      </c>
      <c r="J631" s="39" t="s">
        <v>914</v>
      </c>
      <c r="K631" s="39" t="s">
        <v>914</v>
      </c>
      <c r="L631" s="39" t="s">
        <v>914</v>
      </c>
      <c r="M631" s="39" t="s">
        <v>914</v>
      </c>
      <c r="N631" s="39" t="s">
        <v>914</v>
      </c>
      <c r="O631" s="37" t="s">
        <v>914</v>
      </c>
      <c r="P631" s="37" t="s">
        <v>914</v>
      </c>
      <c r="Q631" s="39" t="s">
        <v>914</v>
      </c>
      <c r="R631" s="39" t="s">
        <v>914</v>
      </c>
      <c r="S631" s="39" t="s">
        <v>914</v>
      </c>
      <c r="T631" s="39" t="s">
        <v>914</v>
      </c>
      <c r="U631" s="39" t="s">
        <v>914</v>
      </c>
      <c r="V631" s="39" t="s">
        <v>914</v>
      </c>
      <c r="W631" s="11">
        <f t="shared" si="281"/>
        <v>0</v>
      </c>
      <c r="X631">
        <f t="shared" si="256"/>
        <v>0</v>
      </c>
      <c r="Y631">
        <f t="shared" si="257"/>
        <v>0</v>
      </c>
      <c r="Z631">
        <f t="shared" si="258"/>
        <v>0</v>
      </c>
      <c r="AA631">
        <f t="shared" si="259"/>
        <v>0</v>
      </c>
      <c r="AB631">
        <f t="shared" si="260"/>
        <v>0</v>
      </c>
      <c r="AC631">
        <f t="shared" si="261"/>
        <v>0</v>
      </c>
      <c r="AD631">
        <f t="shared" si="262"/>
        <v>0</v>
      </c>
      <c r="AE631">
        <f t="shared" si="263"/>
        <v>0</v>
      </c>
      <c r="AF631">
        <f t="shared" si="264"/>
        <v>0</v>
      </c>
      <c r="AG631">
        <f t="shared" si="265"/>
        <v>0</v>
      </c>
      <c r="AH631">
        <f t="shared" si="266"/>
        <v>0</v>
      </c>
      <c r="AI631">
        <f t="shared" si="267"/>
        <v>0</v>
      </c>
      <c r="AJ631">
        <f t="shared" si="268"/>
        <v>0</v>
      </c>
      <c r="AK631">
        <f t="shared" si="269"/>
        <v>0</v>
      </c>
      <c r="AL631">
        <f t="shared" si="270"/>
        <v>0</v>
      </c>
      <c r="AM631">
        <f t="shared" si="271"/>
        <v>0</v>
      </c>
      <c r="AN631">
        <f t="shared" si="272"/>
        <v>0</v>
      </c>
      <c r="AO631">
        <f t="shared" si="273"/>
        <v>0</v>
      </c>
      <c r="AP631">
        <f t="shared" si="254"/>
        <v>0</v>
      </c>
      <c r="AQ631">
        <f t="shared" si="274"/>
        <v>0</v>
      </c>
      <c r="AR631">
        <f t="shared" si="275"/>
        <v>0</v>
      </c>
      <c r="AS631">
        <f t="shared" si="276"/>
        <v>0</v>
      </c>
      <c r="AT631">
        <f t="shared" si="277"/>
        <v>0</v>
      </c>
      <c r="AU631">
        <f t="shared" si="255"/>
        <v>0</v>
      </c>
      <c r="AV631">
        <f t="shared" si="278"/>
        <v>1</v>
      </c>
      <c r="AW631">
        <f t="shared" si="279"/>
        <v>0</v>
      </c>
      <c r="AX631">
        <f t="shared" si="280"/>
        <v>0</v>
      </c>
    </row>
    <row r="632" spans="1:50" ht="78.75" hidden="1" x14ac:dyDescent="0.25">
      <c r="A632" s="115">
        <v>631</v>
      </c>
      <c r="B632" s="35" t="s">
        <v>1440</v>
      </c>
      <c r="C632" s="35" t="s">
        <v>23</v>
      </c>
      <c r="D632" s="35" t="s">
        <v>1446</v>
      </c>
      <c r="E632" s="38" t="s">
        <v>1442</v>
      </c>
      <c r="F632" s="37" t="s">
        <v>914</v>
      </c>
      <c r="G632" s="39" t="s">
        <v>914</v>
      </c>
      <c r="H632" s="39" t="s">
        <v>914</v>
      </c>
      <c r="I632" s="39" t="s">
        <v>914</v>
      </c>
      <c r="J632" s="39" t="s">
        <v>914</v>
      </c>
      <c r="K632" s="39" t="s">
        <v>914</v>
      </c>
      <c r="L632" s="39" t="s">
        <v>914</v>
      </c>
      <c r="M632" s="39" t="s">
        <v>914</v>
      </c>
      <c r="N632" s="39" t="s">
        <v>914</v>
      </c>
      <c r="O632" s="37" t="s">
        <v>914</v>
      </c>
      <c r="P632" s="37" t="s">
        <v>914</v>
      </c>
      <c r="Q632" s="39" t="s">
        <v>914</v>
      </c>
      <c r="R632" s="39" t="s">
        <v>914</v>
      </c>
      <c r="S632" s="39" t="s">
        <v>914</v>
      </c>
      <c r="T632" s="39" t="s">
        <v>914</v>
      </c>
      <c r="U632" s="39" t="s">
        <v>914</v>
      </c>
      <c r="V632" s="39" t="s">
        <v>914</v>
      </c>
      <c r="W632" s="11">
        <f t="shared" si="281"/>
        <v>0</v>
      </c>
      <c r="X632">
        <f t="shared" si="256"/>
        <v>0</v>
      </c>
      <c r="Y632">
        <f t="shared" si="257"/>
        <v>0</v>
      </c>
      <c r="Z632">
        <f t="shared" si="258"/>
        <v>0</v>
      </c>
      <c r="AA632">
        <f t="shared" si="259"/>
        <v>0</v>
      </c>
      <c r="AB632">
        <f t="shared" si="260"/>
        <v>0</v>
      </c>
      <c r="AC632">
        <f t="shared" si="261"/>
        <v>0</v>
      </c>
      <c r="AD632">
        <f t="shared" si="262"/>
        <v>0</v>
      </c>
      <c r="AE632">
        <f t="shared" si="263"/>
        <v>0</v>
      </c>
      <c r="AF632">
        <f t="shared" si="264"/>
        <v>0</v>
      </c>
      <c r="AG632">
        <f t="shared" si="265"/>
        <v>0</v>
      </c>
      <c r="AH632">
        <f t="shared" si="266"/>
        <v>0</v>
      </c>
      <c r="AI632">
        <f t="shared" si="267"/>
        <v>0</v>
      </c>
      <c r="AJ632">
        <f t="shared" si="268"/>
        <v>0</v>
      </c>
      <c r="AK632">
        <f t="shared" si="269"/>
        <v>0</v>
      </c>
      <c r="AL632">
        <f t="shared" si="270"/>
        <v>0</v>
      </c>
      <c r="AM632">
        <f t="shared" si="271"/>
        <v>0</v>
      </c>
      <c r="AN632">
        <f t="shared" si="272"/>
        <v>0</v>
      </c>
      <c r="AO632">
        <f t="shared" si="273"/>
        <v>0</v>
      </c>
      <c r="AP632">
        <f t="shared" si="254"/>
        <v>0</v>
      </c>
      <c r="AQ632">
        <f t="shared" si="274"/>
        <v>0</v>
      </c>
      <c r="AR632">
        <f t="shared" si="275"/>
        <v>0</v>
      </c>
      <c r="AS632">
        <f t="shared" si="276"/>
        <v>0</v>
      </c>
      <c r="AT632">
        <f t="shared" si="277"/>
        <v>0</v>
      </c>
      <c r="AU632">
        <f t="shared" si="255"/>
        <v>0</v>
      </c>
      <c r="AV632">
        <f t="shared" si="278"/>
        <v>1</v>
      </c>
      <c r="AW632">
        <f t="shared" si="279"/>
        <v>0</v>
      </c>
      <c r="AX632">
        <f t="shared" si="280"/>
        <v>0</v>
      </c>
    </row>
    <row r="633" spans="1:50" ht="63" hidden="1" x14ac:dyDescent="0.25">
      <c r="A633" s="115">
        <v>632</v>
      </c>
      <c r="B633" s="35" t="s">
        <v>1440</v>
      </c>
      <c r="C633" s="35" t="s">
        <v>23</v>
      </c>
      <c r="D633" s="35" t="s">
        <v>1447</v>
      </c>
      <c r="E633" s="38" t="s">
        <v>1442</v>
      </c>
      <c r="F633" s="37" t="s">
        <v>914</v>
      </c>
      <c r="G633" s="39" t="s">
        <v>914</v>
      </c>
      <c r="H633" s="39" t="s">
        <v>914</v>
      </c>
      <c r="I633" s="39" t="s">
        <v>914</v>
      </c>
      <c r="J633" s="39" t="s">
        <v>914</v>
      </c>
      <c r="K633" s="39" t="s">
        <v>914</v>
      </c>
      <c r="L633" s="39" t="s">
        <v>914</v>
      </c>
      <c r="M633" s="39" t="s">
        <v>914</v>
      </c>
      <c r="N633" s="39" t="s">
        <v>914</v>
      </c>
      <c r="O633" s="37" t="s">
        <v>914</v>
      </c>
      <c r="P633" s="37" t="s">
        <v>914</v>
      </c>
      <c r="Q633" s="39" t="s">
        <v>914</v>
      </c>
      <c r="R633" s="39" t="s">
        <v>914</v>
      </c>
      <c r="S633" s="39" t="s">
        <v>914</v>
      </c>
      <c r="T633" s="39" t="s">
        <v>914</v>
      </c>
      <c r="U633" s="39" t="s">
        <v>914</v>
      </c>
      <c r="V633" s="39" t="s">
        <v>914</v>
      </c>
      <c r="W633" s="11">
        <f t="shared" si="281"/>
        <v>0</v>
      </c>
      <c r="X633">
        <f t="shared" si="256"/>
        <v>0</v>
      </c>
      <c r="Y633">
        <f t="shared" si="257"/>
        <v>0</v>
      </c>
      <c r="Z633">
        <f t="shared" si="258"/>
        <v>0</v>
      </c>
      <c r="AA633">
        <f t="shared" si="259"/>
        <v>0</v>
      </c>
      <c r="AB633">
        <f t="shared" si="260"/>
        <v>0</v>
      </c>
      <c r="AC633">
        <f t="shared" si="261"/>
        <v>0</v>
      </c>
      <c r="AD633">
        <f t="shared" si="262"/>
        <v>0</v>
      </c>
      <c r="AE633">
        <f t="shared" si="263"/>
        <v>0</v>
      </c>
      <c r="AF633">
        <f t="shared" si="264"/>
        <v>0</v>
      </c>
      <c r="AG633">
        <f t="shared" si="265"/>
        <v>0</v>
      </c>
      <c r="AH633">
        <f t="shared" si="266"/>
        <v>0</v>
      </c>
      <c r="AI633">
        <f t="shared" si="267"/>
        <v>0</v>
      </c>
      <c r="AJ633">
        <f t="shared" si="268"/>
        <v>0</v>
      </c>
      <c r="AK633">
        <f t="shared" si="269"/>
        <v>0</v>
      </c>
      <c r="AL633">
        <f t="shared" si="270"/>
        <v>0</v>
      </c>
      <c r="AM633">
        <f t="shared" si="271"/>
        <v>0</v>
      </c>
      <c r="AN633">
        <f t="shared" si="272"/>
        <v>0</v>
      </c>
      <c r="AO633">
        <f t="shared" si="273"/>
        <v>0</v>
      </c>
      <c r="AP633">
        <f t="shared" si="254"/>
        <v>0</v>
      </c>
      <c r="AQ633">
        <f t="shared" si="274"/>
        <v>0</v>
      </c>
      <c r="AR633">
        <f t="shared" si="275"/>
        <v>0</v>
      </c>
      <c r="AS633">
        <f t="shared" si="276"/>
        <v>0</v>
      </c>
      <c r="AT633">
        <f t="shared" si="277"/>
        <v>0</v>
      </c>
      <c r="AU633">
        <f t="shared" si="255"/>
        <v>0</v>
      </c>
      <c r="AV633">
        <f t="shared" si="278"/>
        <v>1</v>
      </c>
      <c r="AW633">
        <f t="shared" si="279"/>
        <v>0</v>
      </c>
      <c r="AX633">
        <f t="shared" si="280"/>
        <v>0</v>
      </c>
    </row>
    <row r="634" spans="1:50" ht="63" hidden="1" x14ac:dyDescent="0.25">
      <c r="A634" s="115">
        <v>633</v>
      </c>
      <c r="B634" s="35" t="s">
        <v>1440</v>
      </c>
      <c r="C634" s="35" t="s">
        <v>23</v>
      </c>
      <c r="D634" s="35" t="s">
        <v>1448</v>
      </c>
      <c r="E634" s="38" t="s">
        <v>1442</v>
      </c>
      <c r="F634" s="37" t="s">
        <v>914</v>
      </c>
      <c r="G634" s="39" t="s">
        <v>914</v>
      </c>
      <c r="H634" s="39" t="s">
        <v>914</v>
      </c>
      <c r="I634" s="39" t="s">
        <v>914</v>
      </c>
      <c r="J634" s="39" t="s">
        <v>914</v>
      </c>
      <c r="K634" s="39" t="s">
        <v>914</v>
      </c>
      <c r="L634" s="39" t="s">
        <v>914</v>
      </c>
      <c r="M634" s="39" t="s">
        <v>914</v>
      </c>
      <c r="N634" s="39" t="s">
        <v>914</v>
      </c>
      <c r="O634" s="37" t="s">
        <v>914</v>
      </c>
      <c r="P634" s="37" t="s">
        <v>914</v>
      </c>
      <c r="Q634" s="39" t="s">
        <v>914</v>
      </c>
      <c r="R634" s="39" t="s">
        <v>914</v>
      </c>
      <c r="S634" s="39" t="s">
        <v>914</v>
      </c>
      <c r="T634" s="39" t="s">
        <v>914</v>
      </c>
      <c r="U634" s="39" t="s">
        <v>914</v>
      </c>
      <c r="V634" s="39" t="s">
        <v>914</v>
      </c>
      <c r="W634" s="11">
        <f t="shared" si="281"/>
        <v>0</v>
      </c>
      <c r="X634">
        <f t="shared" si="256"/>
        <v>0</v>
      </c>
      <c r="Y634">
        <f t="shared" si="257"/>
        <v>0</v>
      </c>
      <c r="Z634">
        <f t="shared" si="258"/>
        <v>0</v>
      </c>
      <c r="AA634">
        <f t="shared" si="259"/>
        <v>0</v>
      </c>
      <c r="AB634">
        <f t="shared" si="260"/>
        <v>0</v>
      </c>
      <c r="AC634">
        <f t="shared" si="261"/>
        <v>0</v>
      </c>
      <c r="AD634">
        <f t="shared" si="262"/>
        <v>0</v>
      </c>
      <c r="AE634">
        <f t="shared" si="263"/>
        <v>0</v>
      </c>
      <c r="AF634">
        <f t="shared" si="264"/>
        <v>0</v>
      </c>
      <c r="AG634">
        <f t="shared" si="265"/>
        <v>0</v>
      </c>
      <c r="AH634">
        <f t="shared" si="266"/>
        <v>0</v>
      </c>
      <c r="AI634">
        <f t="shared" si="267"/>
        <v>0</v>
      </c>
      <c r="AJ634">
        <f t="shared" si="268"/>
        <v>0</v>
      </c>
      <c r="AK634">
        <f t="shared" si="269"/>
        <v>0</v>
      </c>
      <c r="AL634">
        <f t="shared" si="270"/>
        <v>0</v>
      </c>
      <c r="AM634">
        <f t="shared" si="271"/>
        <v>0</v>
      </c>
      <c r="AN634">
        <f t="shared" si="272"/>
        <v>0</v>
      </c>
      <c r="AO634">
        <f t="shared" si="273"/>
        <v>0</v>
      </c>
      <c r="AP634">
        <f t="shared" si="254"/>
        <v>0</v>
      </c>
      <c r="AQ634">
        <f t="shared" si="274"/>
        <v>0</v>
      </c>
      <c r="AR634">
        <f t="shared" si="275"/>
        <v>0</v>
      </c>
      <c r="AS634">
        <f t="shared" si="276"/>
        <v>0</v>
      </c>
      <c r="AT634">
        <f t="shared" si="277"/>
        <v>0</v>
      </c>
      <c r="AU634">
        <f t="shared" si="255"/>
        <v>0</v>
      </c>
      <c r="AV634">
        <f t="shared" si="278"/>
        <v>1</v>
      </c>
      <c r="AW634">
        <f t="shared" si="279"/>
        <v>0</v>
      </c>
      <c r="AX634">
        <f t="shared" si="280"/>
        <v>0</v>
      </c>
    </row>
    <row r="635" spans="1:50" ht="94.5" hidden="1" x14ac:dyDescent="0.25">
      <c r="A635" s="115">
        <v>634</v>
      </c>
      <c r="B635" s="25" t="s">
        <v>1203</v>
      </c>
      <c r="C635" s="25" t="s">
        <v>249</v>
      </c>
      <c r="D635" s="25" t="s">
        <v>1204</v>
      </c>
      <c r="E635" s="26" t="s">
        <v>1205</v>
      </c>
      <c r="F635" s="37" t="s">
        <v>914</v>
      </c>
      <c r="G635" s="27" t="s">
        <v>914</v>
      </c>
      <c r="H635" s="27" t="s">
        <v>914</v>
      </c>
      <c r="I635" s="27" t="s">
        <v>914</v>
      </c>
      <c r="J635" s="27" t="s">
        <v>914</v>
      </c>
      <c r="K635" s="27" t="s">
        <v>914</v>
      </c>
      <c r="L635" s="27" t="s">
        <v>914</v>
      </c>
      <c r="M635" s="27" t="s">
        <v>914</v>
      </c>
      <c r="N635" s="27" t="s">
        <v>914</v>
      </c>
      <c r="O635" s="37" t="s">
        <v>914</v>
      </c>
      <c r="P635" s="37" t="s">
        <v>914</v>
      </c>
      <c r="Q635" s="27" t="s">
        <v>914</v>
      </c>
      <c r="R635" s="27" t="s">
        <v>914</v>
      </c>
      <c r="S635" s="27" t="s">
        <v>914</v>
      </c>
      <c r="T635" s="27" t="s">
        <v>914</v>
      </c>
      <c r="U635" s="27" t="s">
        <v>914</v>
      </c>
      <c r="V635" s="27" t="s">
        <v>914</v>
      </c>
      <c r="W635" s="11">
        <f t="shared" si="281"/>
        <v>0</v>
      </c>
      <c r="X635">
        <f t="shared" si="256"/>
        <v>0</v>
      </c>
      <c r="Y635">
        <f t="shared" si="257"/>
        <v>1</v>
      </c>
      <c r="Z635">
        <f t="shared" si="258"/>
        <v>0</v>
      </c>
      <c r="AA635">
        <f t="shared" si="259"/>
        <v>0</v>
      </c>
      <c r="AB635">
        <f t="shared" si="260"/>
        <v>0</v>
      </c>
      <c r="AC635">
        <f t="shared" si="261"/>
        <v>0</v>
      </c>
      <c r="AD635">
        <f t="shared" si="262"/>
        <v>0</v>
      </c>
      <c r="AE635">
        <f t="shared" si="263"/>
        <v>0</v>
      </c>
      <c r="AF635">
        <f t="shared" si="264"/>
        <v>0</v>
      </c>
      <c r="AG635">
        <f t="shared" si="265"/>
        <v>0</v>
      </c>
      <c r="AH635">
        <f t="shared" si="266"/>
        <v>0</v>
      </c>
      <c r="AI635">
        <f t="shared" si="267"/>
        <v>0</v>
      </c>
      <c r="AJ635">
        <f t="shared" si="268"/>
        <v>0</v>
      </c>
      <c r="AK635">
        <f t="shared" si="269"/>
        <v>0</v>
      </c>
      <c r="AL635">
        <f t="shared" si="270"/>
        <v>0</v>
      </c>
      <c r="AM635">
        <f t="shared" si="271"/>
        <v>0</v>
      </c>
      <c r="AN635">
        <f t="shared" si="272"/>
        <v>0</v>
      </c>
      <c r="AO635">
        <f t="shared" si="273"/>
        <v>0</v>
      </c>
      <c r="AP635">
        <f t="shared" si="254"/>
        <v>0</v>
      </c>
      <c r="AQ635">
        <f t="shared" si="274"/>
        <v>0</v>
      </c>
      <c r="AR635">
        <f t="shared" si="275"/>
        <v>0</v>
      </c>
      <c r="AS635">
        <f t="shared" si="276"/>
        <v>0</v>
      </c>
      <c r="AT635">
        <f t="shared" si="277"/>
        <v>0</v>
      </c>
      <c r="AU635">
        <f t="shared" si="255"/>
        <v>0</v>
      </c>
      <c r="AV635">
        <f t="shared" si="278"/>
        <v>0</v>
      </c>
      <c r="AW635">
        <f t="shared" si="279"/>
        <v>0</v>
      </c>
      <c r="AX635">
        <f t="shared" si="280"/>
        <v>0</v>
      </c>
    </row>
    <row r="636" spans="1:50" ht="94.5" hidden="1" x14ac:dyDescent="0.25">
      <c r="A636" s="115">
        <v>635</v>
      </c>
      <c r="B636" s="25" t="s">
        <v>406</v>
      </c>
      <c r="C636" s="25" t="s">
        <v>398</v>
      </c>
      <c r="D636" s="25" t="s">
        <v>409</v>
      </c>
      <c r="E636" s="34" t="s">
        <v>410</v>
      </c>
      <c r="F636" s="37" t="s">
        <v>914</v>
      </c>
      <c r="G636" s="27" t="s">
        <v>914</v>
      </c>
      <c r="H636" s="27" t="s">
        <v>914</v>
      </c>
      <c r="I636" s="27" t="s">
        <v>914</v>
      </c>
      <c r="J636" s="27" t="s">
        <v>914</v>
      </c>
      <c r="K636" s="27" t="s">
        <v>914</v>
      </c>
      <c r="L636" s="27" t="s">
        <v>914</v>
      </c>
      <c r="M636" s="27" t="s">
        <v>914</v>
      </c>
      <c r="N636" s="27" t="s">
        <v>914</v>
      </c>
      <c r="O636" s="37" t="s">
        <v>914</v>
      </c>
      <c r="P636" s="37" t="s">
        <v>914</v>
      </c>
      <c r="Q636" s="27" t="s">
        <v>914</v>
      </c>
      <c r="R636" s="27" t="s">
        <v>914</v>
      </c>
      <c r="S636" s="27" t="s">
        <v>914</v>
      </c>
      <c r="T636" s="27" t="s">
        <v>914</v>
      </c>
      <c r="U636" s="27" t="s">
        <v>914</v>
      </c>
      <c r="V636" s="27" t="s">
        <v>914</v>
      </c>
      <c r="W636" s="11">
        <f t="shared" si="281"/>
        <v>0</v>
      </c>
      <c r="X636">
        <f t="shared" si="256"/>
        <v>1</v>
      </c>
      <c r="Y636">
        <f t="shared" si="257"/>
        <v>0</v>
      </c>
      <c r="Z636">
        <f t="shared" si="258"/>
        <v>0</v>
      </c>
      <c r="AA636">
        <f t="shared" si="259"/>
        <v>0</v>
      </c>
      <c r="AB636">
        <f t="shared" si="260"/>
        <v>0</v>
      </c>
      <c r="AC636">
        <f t="shared" si="261"/>
        <v>0</v>
      </c>
      <c r="AD636">
        <f t="shared" si="262"/>
        <v>0</v>
      </c>
      <c r="AE636">
        <f t="shared" si="263"/>
        <v>0</v>
      </c>
      <c r="AF636">
        <f t="shared" si="264"/>
        <v>0</v>
      </c>
      <c r="AG636">
        <f t="shared" si="265"/>
        <v>0</v>
      </c>
      <c r="AH636">
        <f t="shared" si="266"/>
        <v>0</v>
      </c>
      <c r="AI636">
        <f t="shared" si="267"/>
        <v>0</v>
      </c>
      <c r="AJ636">
        <f t="shared" si="268"/>
        <v>0</v>
      </c>
      <c r="AK636">
        <f t="shared" si="269"/>
        <v>0</v>
      </c>
      <c r="AL636">
        <f t="shared" si="270"/>
        <v>0</v>
      </c>
      <c r="AM636">
        <f t="shared" si="271"/>
        <v>0</v>
      </c>
      <c r="AN636">
        <f t="shared" si="272"/>
        <v>0</v>
      </c>
      <c r="AO636">
        <f t="shared" si="273"/>
        <v>0</v>
      </c>
      <c r="AP636">
        <f t="shared" si="254"/>
        <v>0</v>
      </c>
      <c r="AQ636">
        <f t="shared" si="274"/>
        <v>0</v>
      </c>
      <c r="AR636">
        <f t="shared" si="275"/>
        <v>0</v>
      </c>
      <c r="AS636">
        <f t="shared" si="276"/>
        <v>0</v>
      </c>
      <c r="AT636">
        <f t="shared" si="277"/>
        <v>0</v>
      </c>
      <c r="AU636">
        <f t="shared" si="255"/>
        <v>0</v>
      </c>
      <c r="AV636">
        <f t="shared" si="278"/>
        <v>0</v>
      </c>
      <c r="AW636">
        <f t="shared" si="279"/>
        <v>0</v>
      </c>
      <c r="AX636">
        <f t="shared" si="280"/>
        <v>0</v>
      </c>
    </row>
    <row r="637" spans="1:50" ht="47.25" hidden="1" x14ac:dyDescent="0.25">
      <c r="A637" s="115">
        <v>636</v>
      </c>
      <c r="B637" s="43" t="s">
        <v>1334</v>
      </c>
      <c r="C637" s="43" t="s">
        <v>1335</v>
      </c>
      <c r="D637" s="43" t="s">
        <v>1336</v>
      </c>
      <c r="E637" s="34" t="s">
        <v>1327</v>
      </c>
      <c r="F637" s="24" t="s">
        <v>914</v>
      </c>
      <c r="G637" s="42" t="s">
        <v>914</v>
      </c>
      <c r="H637" s="42" t="s">
        <v>914</v>
      </c>
      <c r="I637" s="42" t="s">
        <v>914</v>
      </c>
      <c r="J637" s="42" t="s">
        <v>914</v>
      </c>
      <c r="K637" s="42" t="s">
        <v>914</v>
      </c>
      <c r="L637" s="42" t="s">
        <v>914</v>
      </c>
      <c r="M637" s="42" t="s">
        <v>914</v>
      </c>
      <c r="N637" s="42" t="s">
        <v>914</v>
      </c>
      <c r="O637" s="24" t="s">
        <v>914</v>
      </c>
      <c r="P637" s="24" t="s">
        <v>914</v>
      </c>
      <c r="Q637" s="42" t="s">
        <v>914</v>
      </c>
      <c r="R637" s="42" t="s">
        <v>914</v>
      </c>
      <c r="S637" s="42" t="s">
        <v>914</v>
      </c>
      <c r="T637" s="42" t="s">
        <v>914</v>
      </c>
      <c r="U637" s="42" t="s">
        <v>914</v>
      </c>
      <c r="V637" s="42" t="s">
        <v>914</v>
      </c>
      <c r="W637" s="11">
        <f t="shared" si="281"/>
        <v>0</v>
      </c>
      <c r="X637">
        <f t="shared" si="256"/>
        <v>0</v>
      </c>
      <c r="Y637">
        <f t="shared" si="257"/>
        <v>0</v>
      </c>
      <c r="Z637">
        <f t="shared" si="258"/>
        <v>0</v>
      </c>
      <c r="AA637">
        <f t="shared" si="259"/>
        <v>0</v>
      </c>
      <c r="AB637">
        <f t="shared" si="260"/>
        <v>0</v>
      </c>
      <c r="AC637">
        <f t="shared" si="261"/>
        <v>0</v>
      </c>
      <c r="AD637">
        <f t="shared" si="262"/>
        <v>0</v>
      </c>
      <c r="AE637">
        <f t="shared" si="263"/>
        <v>0</v>
      </c>
      <c r="AF637">
        <f t="shared" si="264"/>
        <v>0</v>
      </c>
      <c r="AG637">
        <f t="shared" si="265"/>
        <v>0</v>
      </c>
      <c r="AH637">
        <f t="shared" si="266"/>
        <v>0</v>
      </c>
      <c r="AI637">
        <f t="shared" si="267"/>
        <v>0</v>
      </c>
      <c r="AJ637">
        <f t="shared" si="268"/>
        <v>0</v>
      </c>
      <c r="AK637">
        <f t="shared" si="269"/>
        <v>0</v>
      </c>
      <c r="AL637">
        <f t="shared" si="270"/>
        <v>0</v>
      </c>
      <c r="AM637">
        <f t="shared" si="271"/>
        <v>0</v>
      </c>
      <c r="AN637">
        <f t="shared" si="272"/>
        <v>0</v>
      </c>
      <c r="AO637">
        <f t="shared" si="273"/>
        <v>1</v>
      </c>
      <c r="AP637">
        <f t="shared" si="254"/>
        <v>0</v>
      </c>
      <c r="AQ637">
        <f t="shared" si="274"/>
        <v>0</v>
      </c>
      <c r="AR637">
        <f t="shared" si="275"/>
        <v>0</v>
      </c>
      <c r="AS637">
        <f t="shared" si="276"/>
        <v>0</v>
      </c>
      <c r="AT637">
        <f t="shared" si="277"/>
        <v>0</v>
      </c>
      <c r="AU637">
        <f t="shared" si="255"/>
        <v>0</v>
      </c>
      <c r="AV637">
        <f t="shared" si="278"/>
        <v>0</v>
      </c>
      <c r="AW637">
        <f t="shared" si="279"/>
        <v>0</v>
      </c>
      <c r="AX637">
        <f t="shared" si="280"/>
        <v>0</v>
      </c>
    </row>
    <row r="638" spans="1:50" ht="63" hidden="1" x14ac:dyDescent="0.25">
      <c r="A638" s="115">
        <v>637</v>
      </c>
      <c r="B638" s="43" t="s">
        <v>1379</v>
      </c>
      <c r="C638" s="43" t="s">
        <v>249</v>
      </c>
      <c r="D638" s="43" t="s">
        <v>1388</v>
      </c>
      <c r="E638" s="45" t="s">
        <v>1327</v>
      </c>
      <c r="F638" s="24" t="s">
        <v>914</v>
      </c>
      <c r="G638" s="42" t="s">
        <v>914</v>
      </c>
      <c r="H638" s="42" t="s">
        <v>914</v>
      </c>
      <c r="I638" s="42" t="s">
        <v>914</v>
      </c>
      <c r="J638" s="42" t="s">
        <v>914</v>
      </c>
      <c r="K638" s="42" t="s">
        <v>914</v>
      </c>
      <c r="L638" s="42" t="s">
        <v>914</v>
      </c>
      <c r="M638" s="42" t="s">
        <v>914</v>
      </c>
      <c r="N638" s="42" t="s">
        <v>914</v>
      </c>
      <c r="O638" s="24" t="s">
        <v>914</v>
      </c>
      <c r="P638" s="24" t="s">
        <v>914</v>
      </c>
      <c r="Q638" s="42" t="s">
        <v>914</v>
      </c>
      <c r="R638" s="42" t="s">
        <v>914</v>
      </c>
      <c r="S638" s="42" t="s">
        <v>914</v>
      </c>
      <c r="T638" s="42" t="s">
        <v>914</v>
      </c>
      <c r="U638" s="42" t="s">
        <v>914</v>
      </c>
      <c r="V638" s="46">
        <v>370000</v>
      </c>
      <c r="W638" s="11">
        <f t="shared" si="281"/>
        <v>0</v>
      </c>
      <c r="X638">
        <f t="shared" si="256"/>
        <v>0</v>
      </c>
      <c r="Y638">
        <f t="shared" si="257"/>
        <v>1</v>
      </c>
      <c r="Z638">
        <f t="shared" si="258"/>
        <v>0</v>
      </c>
      <c r="AA638">
        <f t="shared" si="259"/>
        <v>0</v>
      </c>
      <c r="AB638">
        <f t="shared" si="260"/>
        <v>0</v>
      </c>
      <c r="AC638">
        <f t="shared" si="261"/>
        <v>0</v>
      </c>
      <c r="AD638">
        <f t="shared" si="262"/>
        <v>0</v>
      </c>
      <c r="AE638">
        <f t="shared" si="263"/>
        <v>0</v>
      </c>
      <c r="AF638">
        <f t="shared" si="264"/>
        <v>0</v>
      </c>
      <c r="AG638">
        <f t="shared" si="265"/>
        <v>0</v>
      </c>
      <c r="AH638">
        <f t="shared" si="266"/>
        <v>0</v>
      </c>
      <c r="AI638">
        <f t="shared" si="267"/>
        <v>0</v>
      </c>
      <c r="AJ638">
        <f t="shared" si="268"/>
        <v>0</v>
      </c>
      <c r="AK638">
        <f t="shared" si="269"/>
        <v>0</v>
      </c>
      <c r="AL638">
        <f t="shared" si="270"/>
        <v>0</v>
      </c>
      <c r="AM638">
        <f t="shared" si="271"/>
        <v>0</v>
      </c>
      <c r="AN638">
        <f t="shared" si="272"/>
        <v>0</v>
      </c>
      <c r="AO638">
        <f t="shared" si="273"/>
        <v>0</v>
      </c>
      <c r="AP638">
        <f t="shared" si="254"/>
        <v>0</v>
      </c>
      <c r="AQ638">
        <f t="shared" si="274"/>
        <v>0</v>
      </c>
      <c r="AR638">
        <f t="shared" si="275"/>
        <v>0</v>
      </c>
      <c r="AS638">
        <f t="shared" si="276"/>
        <v>0</v>
      </c>
      <c r="AT638">
        <f t="shared" si="277"/>
        <v>0</v>
      </c>
      <c r="AU638">
        <f t="shared" si="255"/>
        <v>0</v>
      </c>
      <c r="AV638">
        <f t="shared" si="278"/>
        <v>0</v>
      </c>
      <c r="AW638">
        <f t="shared" si="279"/>
        <v>0</v>
      </c>
      <c r="AX638">
        <f t="shared" si="280"/>
        <v>0</v>
      </c>
    </row>
    <row r="639" spans="1:50" ht="94.5" hidden="1" x14ac:dyDescent="0.25">
      <c r="A639" s="115">
        <v>638</v>
      </c>
      <c r="B639" s="25" t="s">
        <v>1208</v>
      </c>
      <c r="C639" s="25" t="s">
        <v>249</v>
      </c>
      <c r="D639" s="25" t="s">
        <v>1211</v>
      </c>
      <c r="E639" s="26" t="s">
        <v>1205</v>
      </c>
      <c r="F639" s="37" t="s">
        <v>914</v>
      </c>
      <c r="G639" s="27" t="s">
        <v>914</v>
      </c>
      <c r="H639" s="27" t="s">
        <v>914</v>
      </c>
      <c r="I639" s="27" t="s">
        <v>914</v>
      </c>
      <c r="J639" s="27" t="s">
        <v>914</v>
      </c>
      <c r="K639" s="27" t="s">
        <v>914</v>
      </c>
      <c r="L639" s="27" t="s">
        <v>914</v>
      </c>
      <c r="M639" s="27" t="s">
        <v>914</v>
      </c>
      <c r="N639" s="27" t="s">
        <v>914</v>
      </c>
      <c r="O639" s="37" t="s">
        <v>914</v>
      </c>
      <c r="P639" s="37" t="s">
        <v>914</v>
      </c>
      <c r="Q639" s="27" t="s">
        <v>914</v>
      </c>
      <c r="R639" s="27" t="s">
        <v>914</v>
      </c>
      <c r="S639" s="27" t="s">
        <v>914</v>
      </c>
      <c r="T639" s="27" t="s">
        <v>914</v>
      </c>
      <c r="U639" s="27" t="s">
        <v>914</v>
      </c>
      <c r="V639" s="27" t="s">
        <v>914</v>
      </c>
      <c r="W639" s="11">
        <f t="shared" si="281"/>
        <v>0</v>
      </c>
      <c r="X639">
        <f t="shared" si="256"/>
        <v>0</v>
      </c>
      <c r="Y639">
        <f t="shared" si="257"/>
        <v>1</v>
      </c>
      <c r="Z639">
        <f t="shared" si="258"/>
        <v>0</v>
      </c>
      <c r="AA639">
        <f t="shared" si="259"/>
        <v>0</v>
      </c>
      <c r="AB639">
        <f t="shared" si="260"/>
        <v>0</v>
      </c>
      <c r="AC639">
        <f t="shared" si="261"/>
        <v>0</v>
      </c>
      <c r="AD639">
        <f t="shared" si="262"/>
        <v>0</v>
      </c>
      <c r="AE639">
        <f t="shared" si="263"/>
        <v>0</v>
      </c>
      <c r="AF639">
        <f t="shared" si="264"/>
        <v>0</v>
      </c>
      <c r="AG639">
        <f t="shared" si="265"/>
        <v>0</v>
      </c>
      <c r="AH639">
        <f t="shared" si="266"/>
        <v>0</v>
      </c>
      <c r="AI639">
        <f t="shared" si="267"/>
        <v>0</v>
      </c>
      <c r="AJ639">
        <f t="shared" si="268"/>
        <v>0</v>
      </c>
      <c r="AK639">
        <f t="shared" si="269"/>
        <v>0</v>
      </c>
      <c r="AL639">
        <f t="shared" si="270"/>
        <v>0</v>
      </c>
      <c r="AM639">
        <f t="shared" si="271"/>
        <v>0</v>
      </c>
      <c r="AN639">
        <f t="shared" si="272"/>
        <v>0</v>
      </c>
      <c r="AO639">
        <f t="shared" si="273"/>
        <v>0</v>
      </c>
      <c r="AP639">
        <f t="shared" si="254"/>
        <v>0</v>
      </c>
      <c r="AQ639">
        <f t="shared" si="274"/>
        <v>0</v>
      </c>
      <c r="AR639">
        <f t="shared" si="275"/>
        <v>0</v>
      </c>
      <c r="AS639">
        <f t="shared" si="276"/>
        <v>0</v>
      </c>
      <c r="AT639">
        <f t="shared" si="277"/>
        <v>0</v>
      </c>
      <c r="AU639">
        <f t="shared" si="255"/>
        <v>0</v>
      </c>
      <c r="AV639">
        <f t="shared" si="278"/>
        <v>0</v>
      </c>
      <c r="AW639">
        <f t="shared" si="279"/>
        <v>0</v>
      </c>
      <c r="AX639">
        <f t="shared" si="280"/>
        <v>0</v>
      </c>
    </row>
    <row r="640" spans="1:50" ht="78.75" hidden="1" x14ac:dyDescent="0.25">
      <c r="A640" s="115">
        <v>639</v>
      </c>
      <c r="B640" s="107" t="s">
        <v>1208</v>
      </c>
      <c r="C640" s="107" t="s">
        <v>1219</v>
      </c>
      <c r="D640" s="26" t="s">
        <v>1220</v>
      </c>
      <c r="E640" s="26" t="s">
        <v>1221</v>
      </c>
      <c r="F640" s="37" t="s">
        <v>914</v>
      </c>
      <c r="G640" s="27" t="s">
        <v>914</v>
      </c>
      <c r="H640" s="27" t="s">
        <v>914</v>
      </c>
      <c r="I640" s="27" t="s">
        <v>914</v>
      </c>
      <c r="J640" s="27" t="s">
        <v>914</v>
      </c>
      <c r="K640" s="27" t="s">
        <v>914</v>
      </c>
      <c r="L640" s="27" t="s">
        <v>914</v>
      </c>
      <c r="M640" s="27" t="s">
        <v>914</v>
      </c>
      <c r="N640" s="27" t="s">
        <v>914</v>
      </c>
      <c r="O640" s="37" t="s">
        <v>914</v>
      </c>
      <c r="P640" s="37" t="s">
        <v>914</v>
      </c>
      <c r="Q640" s="27" t="s">
        <v>914</v>
      </c>
      <c r="R640" s="27" t="s">
        <v>914</v>
      </c>
      <c r="S640" s="27" t="s">
        <v>914</v>
      </c>
      <c r="T640" s="27" t="s">
        <v>914</v>
      </c>
      <c r="U640" s="27" t="s">
        <v>914</v>
      </c>
      <c r="V640" s="27" t="s">
        <v>914</v>
      </c>
      <c r="W640" s="11">
        <f t="shared" si="281"/>
        <v>0</v>
      </c>
      <c r="X640">
        <f t="shared" si="256"/>
        <v>0</v>
      </c>
      <c r="Y640">
        <f t="shared" si="257"/>
        <v>1</v>
      </c>
      <c r="Z640">
        <f t="shared" si="258"/>
        <v>0</v>
      </c>
      <c r="AA640">
        <f t="shared" si="259"/>
        <v>0</v>
      </c>
      <c r="AB640">
        <f t="shared" si="260"/>
        <v>0</v>
      </c>
      <c r="AC640">
        <f t="shared" si="261"/>
        <v>0</v>
      </c>
      <c r="AD640">
        <f t="shared" si="262"/>
        <v>0</v>
      </c>
      <c r="AE640">
        <f t="shared" si="263"/>
        <v>0</v>
      </c>
      <c r="AF640">
        <f t="shared" si="264"/>
        <v>0</v>
      </c>
      <c r="AG640">
        <f t="shared" si="265"/>
        <v>0</v>
      </c>
      <c r="AH640">
        <f t="shared" si="266"/>
        <v>0</v>
      </c>
      <c r="AI640">
        <f t="shared" si="267"/>
        <v>0</v>
      </c>
      <c r="AJ640">
        <f t="shared" si="268"/>
        <v>0</v>
      </c>
      <c r="AK640">
        <f t="shared" si="269"/>
        <v>0</v>
      </c>
      <c r="AL640">
        <f t="shared" si="270"/>
        <v>0</v>
      </c>
      <c r="AM640">
        <f t="shared" si="271"/>
        <v>0</v>
      </c>
      <c r="AN640">
        <f t="shared" si="272"/>
        <v>0</v>
      </c>
      <c r="AO640">
        <f t="shared" si="273"/>
        <v>0</v>
      </c>
      <c r="AP640">
        <f t="shared" si="254"/>
        <v>0</v>
      </c>
      <c r="AQ640">
        <f t="shared" si="274"/>
        <v>0</v>
      </c>
      <c r="AR640">
        <f t="shared" si="275"/>
        <v>0</v>
      </c>
      <c r="AS640">
        <f t="shared" si="276"/>
        <v>0</v>
      </c>
      <c r="AT640">
        <f t="shared" si="277"/>
        <v>0</v>
      </c>
      <c r="AU640">
        <f t="shared" si="255"/>
        <v>0</v>
      </c>
      <c r="AV640">
        <f t="shared" si="278"/>
        <v>0</v>
      </c>
      <c r="AW640">
        <f t="shared" si="279"/>
        <v>0</v>
      </c>
      <c r="AX640">
        <f t="shared" si="280"/>
        <v>0</v>
      </c>
    </row>
    <row r="641" spans="1:51" ht="126" hidden="1" x14ac:dyDescent="0.25">
      <c r="A641" s="115">
        <v>640</v>
      </c>
      <c r="B641" s="43" t="s">
        <v>1328</v>
      </c>
      <c r="C641" s="43" t="s">
        <v>1329</v>
      </c>
      <c r="D641" s="43" t="s">
        <v>1330</v>
      </c>
      <c r="E641" s="34" t="s">
        <v>1327</v>
      </c>
      <c r="F641" s="24" t="s">
        <v>914</v>
      </c>
      <c r="G641" s="42" t="s">
        <v>914</v>
      </c>
      <c r="H641" s="42" t="s">
        <v>914</v>
      </c>
      <c r="I641" s="42" t="s">
        <v>914</v>
      </c>
      <c r="J641" s="42" t="s">
        <v>914</v>
      </c>
      <c r="K641" s="42" t="s">
        <v>914</v>
      </c>
      <c r="L641" s="42" t="s">
        <v>914</v>
      </c>
      <c r="M641" s="42" t="s">
        <v>914</v>
      </c>
      <c r="N641" s="42" t="s">
        <v>914</v>
      </c>
      <c r="O641" s="24" t="s">
        <v>914</v>
      </c>
      <c r="P641" s="24" t="s">
        <v>914</v>
      </c>
      <c r="Q641" s="42" t="s">
        <v>914</v>
      </c>
      <c r="R641" s="42" t="s">
        <v>914</v>
      </c>
      <c r="S641" s="42" t="s">
        <v>914</v>
      </c>
      <c r="T641" s="42" t="s">
        <v>914</v>
      </c>
      <c r="U641" s="42" t="s">
        <v>914</v>
      </c>
      <c r="V641" s="42" t="s">
        <v>914</v>
      </c>
      <c r="W641" s="11">
        <f t="shared" si="281"/>
        <v>0</v>
      </c>
      <c r="X641">
        <f t="shared" si="256"/>
        <v>0</v>
      </c>
      <c r="Y641">
        <f t="shared" si="257"/>
        <v>0</v>
      </c>
      <c r="Z641">
        <f t="shared" si="258"/>
        <v>0</v>
      </c>
      <c r="AA641">
        <f t="shared" si="259"/>
        <v>0</v>
      </c>
      <c r="AB641">
        <f t="shared" si="260"/>
        <v>0</v>
      </c>
      <c r="AC641">
        <f t="shared" si="261"/>
        <v>0</v>
      </c>
      <c r="AD641">
        <f t="shared" si="262"/>
        <v>0</v>
      </c>
      <c r="AE641">
        <f t="shared" si="263"/>
        <v>0</v>
      </c>
      <c r="AF641">
        <f t="shared" si="264"/>
        <v>0</v>
      </c>
      <c r="AG641">
        <f t="shared" si="265"/>
        <v>0</v>
      </c>
      <c r="AH641">
        <f t="shared" si="266"/>
        <v>0</v>
      </c>
      <c r="AI641">
        <f t="shared" si="267"/>
        <v>0</v>
      </c>
      <c r="AJ641">
        <f t="shared" si="268"/>
        <v>0</v>
      </c>
      <c r="AK641">
        <f t="shared" si="269"/>
        <v>0</v>
      </c>
      <c r="AL641">
        <f t="shared" si="270"/>
        <v>0</v>
      </c>
      <c r="AM641">
        <f t="shared" si="271"/>
        <v>0</v>
      </c>
      <c r="AN641">
        <f t="shared" si="272"/>
        <v>0</v>
      </c>
      <c r="AO641">
        <f t="shared" si="273"/>
        <v>0</v>
      </c>
      <c r="AP641">
        <f t="shared" si="254"/>
        <v>0</v>
      </c>
      <c r="AQ641">
        <f t="shared" si="274"/>
        <v>0</v>
      </c>
      <c r="AR641">
        <f t="shared" si="275"/>
        <v>0</v>
      </c>
      <c r="AS641">
        <f t="shared" si="276"/>
        <v>0</v>
      </c>
      <c r="AT641">
        <f t="shared" si="277"/>
        <v>0</v>
      </c>
      <c r="AU641">
        <f t="shared" si="255"/>
        <v>0</v>
      </c>
      <c r="AV641">
        <f t="shared" si="278"/>
        <v>0</v>
      </c>
      <c r="AW641">
        <f t="shared" si="279"/>
        <v>0</v>
      </c>
      <c r="AX641">
        <f t="shared" si="280"/>
        <v>0</v>
      </c>
    </row>
    <row r="642" spans="1:51" ht="157.5" hidden="1" x14ac:dyDescent="0.25">
      <c r="A642" s="115">
        <v>641</v>
      </c>
      <c r="B642" s="40" t="s">
        <v>1324</v>
      </c>
      <c r="C642" s="40" t="s">
        <v>1325</v>
      </c>
      <c r="D642" s="40" t="s">
        <v>1326</v>
      </c>
      <c r="E642" s="41" t="s">
        <v>1327</v>
      </c>
      <c r="F642" s="24" t="s">
        <v>914</v>
      </c>
      <c r="G642" s="42" t="s">
        <v>914</v>
      </c>
      <c r="H642" s="42" t="s">
        <v>914</v>
      </c>
      <c r="I642" s="42" t="s">
        <v>914</v>
      </c>
      <c r="J642" s="42" t="s">
        <v>914</v>
      </c>
      <c r="K642" s="42" t="s">
        <v>914</v>
      </c>
      <c r="L642" s="42" t="s">
        <v>914</v>
      </c>
      <c r="M642" s="42" t="s">
        <v>914</v>
      </c>
      <c r="N642" s="42" t="s">
        <v>914</v>
      </c>
      <c r="O642" s="24" t="s">
        <v>914</v>
      </c>
      <c r="P642" s="24" t="s">
        <v>914</v>
      </c>
      <c r="Q642" s="42" t="s">
        <v>914</v>
      </c>
      <c r="R642" s="42" t="s">
        <v>914</v>
      </c>
      <c r="S642" s="42" t="s">
        <v>914</v>
      </c>
      <c r="T642" s="42" t="s">
        <v>914</v>
      </c>
      <c r="U642" s="42" t="s">
        <v>914</v>
      </c>
      <c r="V642" s="42" t="s">
        <v>914</v>
      </c>
      <c r="W642" s="11">
        <f t="shared" si="281"/>
        <v>0</v>
      </c>
      <c r="X642">
        <f t="shared" si="256"/>
        <v>0</v>
      </c>
      <c r="Y642">
        <f t="shared" si="257"/>
        <v>0</v>
      </c>
      <c r="Z642">
        <f t="shared" si="258"/>
        <v>0</v>
      </c>
      <c r="AA642">
        <f t="shared" si="259"/>
        <v>0</v>
      </c>
      <c r="AB642">
        <f t="shared" si="260"/>
        <v>0</v>
      </c>
      <c r="AC642">
        <f t="shared" si="261"/>
        <v>0</v>
      </c>
      <c r="AD642">
        <f t="shared" si="262"/>
        <v>0</v>
      </c>
      <c r="AE642">
        <f t="shared" si="263"/>
        <v>0</v>
      </c>
      <c r="AF642">
        <f t="shared" si="264"/>
        <v>0</v>
      </c>
      <c r="AG642">
        <f t="shared" si="265"/>
        <v>0</v>
      </c>
      <c r="AH642">
        <f t="shared" si="266"/>
        <v>0</v>
      </c>
      <c r="AI642">
        <f t="shared" si="267"/>
        <v>0</v>
      </c>
      <c r="AJ642">
        <f t="shared" si="268"/>
        <v>0</v>
      </c>
      <c r="AK642">
        <f t="shared" si="269"/>
        <v>0</v>
      </c>
      <c r="AL642">
        <f t="shared" si="270"/>
        <v>0</v>
      </c>
      <c r="AM642">
        <f t="shared" si="271"/>
        <v>0</v>
      </c>
      <c r="AN642">
        <f t="shared" si="272"/>
        <v>0</v>
      </c>
      <c r="AO642">
        <f t="shared" si="273"/>
        <v>1</v>
      </c>
      <c r="AP642">
        <f t="shared" ref="AP642:AP645" si="282">SUM(IF(ISERR(FIND("Плавск",$B$2:$B$644)),0,1))</f>
        <v>0</v>
      </c>
      <c r="AQ642">
        <f t="shared" si="274"/>
        <v>0</v>
      </c>
      <c r="AR642">
        <f t="shared" si="275"/>
        <v>0</v>
      </c>
      <c r="AS642">
        <f t="shared" si="276"/>
        <v>0</v>
      </c>
      <c r="AT642">
        <f t="shared" si="277"/>
        <v>0</v>
      </c>
      <c r="AU642">
        <f t="shared" ref="AU642:AU645" si="283">SUM(IF(ISERR(FIND("Черн",$B$2:$B$644)),0,1))</f>
        <v>0</v>
      </c>
      <c r="AV642">
        <f t="shared" si="278"/>
        <v>0</v>
      </c>
      <c r="AW642">
        <f t="shared" si="279"/>
        <v>0</v>
      </c>
      <c r="AX642">
        <f t="shared" si="280"/>
        <v>0</v>
      </c>
    </row>
    <row r="643" spans="1:51" ht="110.25" hidden="1" x14ac:dyDescent="0.25">
      <c r="A643" s="115">
        <v>642</v>
      </c>
      <c r="B643" s="35" t="s">
        <v>1029</v>
      </c>
      <c r="C643" s="35" t="s">
        <v>1030</v>
      </c>
      <c r="D643" s="35" t="s">
        <v>1031</v>
      </c>
      <c r="E643" s="38">
        <v>911174.23</v>
      </c>
      <c r="F643" s="52" t="s">
        <v>1032</v>
      </c>
      <c r="G643" s="39" t="s">
        <v>914</v>
      </c>
      <c r="H643" s="39" t="s">
        <v>914</v>
      </c>
      <c r="I643" s="39" t="s">
        <v>914</v>
      </c>
      <c r="J643" s="39" t="s">
        <v>914</v>
      </c>
      <c r="K643" s="39" t="s">
        <v>914</v>
      </c>
      <c r="L643" s="39" t="s">
        <v>914</v>
      </c>
      <c r="M643" s="39" t="s">
        <v>914</v>
      </c>
      <c r="N643" s="39" t="s">
        <v>914</v>
      </c>
      <c r="O643" s="37" t="s">
        <v>914</v>
      </c>
      <c r="P643" s="37" t="s">
        <v>914</v>
      </c>
      <c r="Q643" s="39" t="s">
        <v>914</v>
      </c>
      <c r="R643" s="39" t="s">
        <v>914</v>
      </c>
      <c r="S643" s="39" t="s">
        <v>914</v>
      </c>
      <c r="T643" s="39" t="s">
        <v>914</v>
      </c>
      <c r="U643" s="39" t="s">
        <v>914</v>
      </c>
      <c r="V643" s="39" t="s">
        <v>914</v>
      </c>
      <c r="W643" s="11">
        <f t="shared" si="281"/>
        <v>0</v>
      </c>
      <c r="X643">
        <f t="shared" ref="X643:X645" si="284">SUM(IF(ISERR(FIND("Алекс",$B$2:$B$645)),0,1))</f>
        <v>0</v>
      </c>
      <c r="Y643">
        <f t="shared" ref="Y643:Y645" si="285">SUM(IF(ISERR(FIND("Арсен",$B$2:$B$645)),0,1))</f>
        <v>0</v>
      </c>
      <c r="Z643">
        <f t="shared" ref="Z643:Z645" si="286">SUM(IF(ISERR(FIND("Белев",$B$2:$B$645)),0,1))</f>
        <v>0</v>
      </c>
      <c r="AA643">
        <f t="shared" ref="AA643:AA645" si="287">SUM(IF(ISERR(FIND("Богор",$B$2:$B$645)),0,1))</f>
        <v>0</v>
      </c>
      <c r="AB643">
        <f t="shared" ref="AB643:AB645" si="288">SUM(IF(ISERR(FIND("Венев",$B$2:$B$645)),0,1))</f>
        <v>0</v>
      </c>
      <c r="AC643">
        <f t="shared" ref="AC643:AC645" si="289">SUM(IF(ISERR(FIND("Волов",$B$2:$B$645)),0,1))</f>
        <v>0</v>
      </c>
      <c r="AD643">
        <f t="shared" ref="AD643:AD645" si="290">SUM(IF(ISERR(FIND("Донс",$B$2:$B$645)),0,1))</f>
        <v>0</v>
      </c>
      <c r="AE643">
        <f t="shared" ref="AE643:AE645" si="291">SUM(IF(ISERR(FIND("Дубенск",$B$2:$B$645)),0,1))</f>
        <v>0</v>
      </c>
      <c r="AF643">
        <f t="shared" ref="AF643:AF645" si="292">SUM(IF(ISERR(FIND("Ефрем",$B$2:$B$645)),0,1))</f>
        <v>0</v>
      </c>
      <c r="AG643">
        <f t="shared" ref="AG643:AG645" si="293">SUM(IF(ISERR(FIND("Заок",$B$2:$B$645)),0,1))</f>
        <v>0</v>
      </c>
      <c r="AH643">
        <f t="shared" ref="AH643:AH645" si="294">SUM(IF(ISERR(FIND("Каменск",$B$2:$B$645)),0,1))</f>
        <v>0</v>
      </c>
      <c r="AI643">
        <f t="shared" ref="AI643:AI645" si="295">SUM(IF(ISERR(FIND("Кимов",$B$2:$B$645)),0,1))</f>
        <v>0</v>
      </c>
      <c r="AJ643">
        <f t="shared" ref="AJ643:AJ645" si="296">SUM(IF(ISERR(FIND("Киреев",$B$2:$B$645)),0,1))</f>
        <v>0</v>
      </c>
      <c r="AK643">
        <f t="shared" ref="AK643:AK645" si="297">SUM(IF(ISERR(FIND("Курк",$D$2:$D$645)),0,1))</f>
        <v>0</v>
      </c>
      <c r="AL643">
        <f t="shared" ref="AL643:AL645" si="298">SUM(IF(ISERR(FIND("Ленинск",$B$2:$B$645)),0,1))</f>
        <v>0</v>
      </c>
      <c r="AM643">
        <f t="shared" ref="AM643:AM645" si="299">SUM(IF(ISERR(FIND("Новогур",$B$2:$B$645)),0,1))</f>
        <v>0</v>
      </c>
      <c r="AN643">
        <f t="shared" ref="AN643:AN645" si="300">SUM(IF(ISERR(FIND("Новомоск",$B$2:$B$645)),0,1))</f>
        <v>0</v>
      </c>
      <c r="AO643">
        <f t="shared" ref="AO643:AO645" si="301">SUM(IF(ISERR(FIND("Одоев",$B$2:$B$645)),0,1))</f>
        <v>0</v>
      </c>
      <c r="AP643">
        <f t="shared" si="282"/>
        <v>0</v>
      </c>
      <c r="AQ643">
        <f t="shared" ref="AQ643:AQ645" si="302">SUM(IF(ISERR(FIND("Славн",$B$2:$B$645)),0,1))</f>
        <v>0</v>
      </c>
      <c r="AR643">
        <f t="shared" ref="AR643:AR645" si="303">SUM(IF(ISERR(FIND("Суворов",$B$2:$B$645)),0,1))</f>
        <v>0</v>
      </c>
      <c r="AS643">
        <f t="shared" ref="AS643:AS645" si="304">SUM(IF(ISERR(FIND("Тепло",$B$2:$B$645)),0,1))</f>
        <v>0</v>
      </c>
      <c r="AT643">
        <f t="shared" ref="AT643:AT645" si="305">SUM(IF(ISERR(FIND("Узлов",$B$2:$B$645)),0,1))</f>
        <v>0</v>
      </c>
      <c r="AU643">
        <f t="shared" si="283"/>
        <v>0</v>
      </c>
      <c r="AV643">
        <f t="shared" ref="AV643:AV645" si="306">SUM(IF(ISERR(FIND("Щекин",$B$2:$B$645)),0,1))</f>
        <v>0</v>
      </c>
      <c r="AW643">
        <f t="shared" ref="AW643:AW645" si="307">SUM(IF(ISERR(FIND("Ясног",$B$2:$B$645)),0,1))</f>
        <v>1</v>
      </c>
      <c r="AX643">
        <f t="shared" ref="AX643:AX645" si="308">SUM(IF(ISERR(FIND("Тул",$B$2:$B$645)),0,1))</f>
        <v>0</v>
      </c>
    </row>
    <row r="644" spans="1:51" ht="47.25" hidden="1" x14ac:dyDescent="0.25">
      <c r="A644" s="115">
        <v>643</v>
      </c>
      <c r="B644" s="95" t="s">
        <v>1717</v>
      </c>
      <c r="C644" s="95" t="s">
        <v>1718</v>
      </c>
      <c r="D644" s="95" t="s">
        <v>1333</v>
      </c>
      <c r="E644" s="29" t="s">
        <v>1719</v>
      </c>
      <c r="F644" s="39" t="s">
        <v>914</v>
      </c>
      <c r="G644" s="39" t="s">
        <v>914</v>
      </c>
      <c r="H644" s="39" t="s">
        <v>914</v>
      </c>
      <c r="I644" s="39" t="s">
        <v>914</v>
      </c>
      <c r="J644" s="39" t="s">
        <v>914</v>
      </c>
      <c r="K644" s="39" t="s">
        <v>914</v>
      </c>
      <c r="L644" s="39" t="s">
        <v>914</v>
      </c>
      <c r="M644" s="39" t="s">
        <v>914</v>
      </c>
      <c r="N644" s="39" t="s">
        <v>914</v>
      </c>
      <c r="O644" s="39" t="s">
        <v>914</v>
      </c>
      <c r="P644" s="39" t="s">
        <v>914</v>
      </c>
      <c r="Q644" s="39" t="s">
        <v>914</v>
      </c>
      <c r="R644" s="39" t="s">
        <v>914</v>
      </c>
      <c r="S644" s="39" t="s">
        <v>914</v>
      </c>
      <c r="T644" s="39" t="s">
        <v>914</v>
      </c>
      <c r="U644" s="39" t="s">
        <v>914</v>
      </c>
      <c r="V644" s="39" t="s">
        <v>914</v>
      </c>
      <c r="W644" s="11">
        <f t="shared" si="281"/>
        <v>0</v>
      </c>
      <c r="X644">
        <f t="shared" si="284"/>
        <v>0</v>
      </c>
      <c r="Y644">
        <f t="shared" si="285"/>
        <v>0</v>
      </c>
      <c r="Z644">
        <f t="shared" si="286"/>
        <v>0</v>
      </c>
      <c r="AA644">
        <f t="shared" si="287"/>
        <v>0</v>
      </c>
      <c r="AB644">
        <f t="shared" si="288"/>
        <v>0</v>
      </c>
      <c r="AC644">
        <f t="shared" si="289"/>
        <v>0</v>
      </c>
      <c r="AD644">
        <f t="shared" si="290"/>
        <v>0</v>
      </c>
      <c r="AE644">
        <f t="shared" si="291"/>
        <v>0</v>
      </c>
      <c r="AF644">
        <f t="shared" si="292"/>
        <v>0</v>
      </c>
      <c r="AG644">
        <f t="shared" si="293"/>
        <v>0</v>
      </c>
      <c r="AH644">
        <f t="shared" si="294"/>
        <v>0</v>
      </c>
      <c r="AI644">
        <f t="shared" si="295"/>
        <v>0</v>
      </c>
      <c r="AJ644">
        <f t="shared" si="296"/>
        <v>0</v>
      </c>
      <c r="AK644">
        <f t="shared" si="297"/>
        <v>1</v>
      </c>
      <c r="AL644">
        <f t="shared" si="298"/>
        <v>0</v>
      </c>
      <c r="AM644">
        <f t="shared" si="299"/>
        <v>0</v>
      </c>
      <c r="AN644">
        <f t="shared" si="300"/>
        <v>0</v>
      </c>
      <c r="AO644">
        <f t="shared" si="301"/>
        <v>0</v>
      </c>
      <c r="AP644">
        <f t="shared" si="282"/>
        <v>0</v>
      </c>
      <c r="AQ644">
        <f t="shared" si="302"/>
        <v>0</v>
      </c>
      <c r="AR644">
        <f t="shared" si="303"/>
        <v>0</v>
      </c>
      <c r="AS644">
        <f t="shared" si="304"/>
        <v>0</v>
      </c>
      <c r="AT644">
        <f t="shared" si="305"/>
        <v>0</v>
      </c>
      <c r="AU644">
        <f t="shared" si="283"/>
        <v>0</v>
      </c>
      <c r="AV644">
        <f t="shared" si="306"/>
        <v>0</v>
      </c>
      <c r="AW644">
        <f t="shared" si="307"/>
        <v>0</v>
      </c>
      <c r="AX644">
        <f t="shared" si="308"/>
        <v>0</v>
      </c>
    </row>
    <row r="645" spans="1:51" hidden="1" x14ac:dyDescent="0.25">
      <c r="X645">
        <f t="shared" si="284"/>
        <v>0</v>
      </c>
      <c r="Y645">
        <f t="shared" si="285"/>
        <v>0</v>
      </c>
      <c r="Z645">
        <f t="shared" si="286"/>
        <v>0</v>
      </c>
      <c r="AA645">
        <f t="shared" si="287"/>
        <v>0</v>
      </c>
      <c r="AB645">
        <f t="shared" si="288"/>
        <v>0</v>
      </c>
      <c r="AC645">
        <f t="shared" si="289"/>
        <v>0</v>
      </c>
      <c r="AD645">
        <f t="shared" si="290"/>
        <v>0</v>
      </c>
      <c r="AE645">
        <f t="shared" si="291"/>
        <v>0</v>
      </c>
      <c r="AF645">
        <f t="shared" si="292"/>
        <v>0</v>
      </c>
      <c r="AG645">
        <f t="shared" si="293"/>
        <v>0</v>
      </c>
      <c r="AH645">
        <f t="shared" si="294"/>
        <v>0</v>
      </c>
      <c r="AI645">
        <f t="shared" si="295"/>
        <v>0</v>
      </c>
      <c r="AJ645">
        <f t="shared" si="296"/>
        <v>0</v>
      </c>
      <c r="AK645">
        <f t="shared" si="297"/>
        <v>0</v>
      </c>
      <c r="AL645">
        <f t="shared" si="298"/>
        <v>0</v>
      </c>
      <c r="AM645">
        <f t="shared" si="299"/>
        <v>0</v>
      </c>
      <c r="AN645">
        <f t="shared" si="300"/>
        <v>0</v>
      </c>
      <c r="AO645">
        <f t="shared" si="301"/>
        <v>0</v>
      </c>
      <c r="AP645">
        <f t="shared" si="282"/>
        <v>0</v>
      </c>
      <c r="AQ645">
        <f t="shared" si="302"/>
        <v>0</v>
      </c>
      <c r="AR645">
        <f t="shared" si="303"/>
        <v>0</v>
      </c>
      <c r="AS645">
        <f t="shared" si="304"/>
        <v>0</v>
      </c>
      <c r="AT645">
        <f t="shared" si="305"/>
        <v>0</v>
      </c>
      <c r="AU645">
        <f t="shared" si="283"/>
        <v>0</v>
      </c>
      <c r="AV645">
        <f t="shared" si="306"/>
        <v>0</v>
      </c>
      <c r="AW645">
        <f t="shared" si="307"/>
        <v>0</v>
      </c>
      <c r="AX645">
        <f t="shared" si="308"/>
        <v>0</v>
      </c>
    </row>
    <row r="646" spans="1:51" ht="23.25" hidden="1" x14ac:dyDescent="0.35">
      <c r="X646" s="97">
        <f t="shared" ref="X646:AJ646" si="309">SUM(X2:X642)</f>
        <v>24</v>
      </c>
      <c r="Y646" s="97">
        <f t="shared" si="309"/>
        <v>33</v>
      </c>
      <c r="Z646" s="97">
        <f t="shared" si="309"/>
        <v>6</v>
      </c>
      <c r="AA646" s="97">
        <f t="shared" si="309"/>
        <v>18</v>
      </c>
      <c r="AB646" s="97">
        <f t="shared" si="309"/>
        <v>17</v>
      </c>
      <c r="AC646" s="97">
        <f t="shared" si="309"/>
        <v>24</v>
      </c>
      <c r="AD646" s="97">
        <f t="shared" si="309"/>
        <v>1</v>
      </c>
      <c r="AE646" s="97">
        <f t="shared" si="309"/>
        <v>3</v>
      </c>
      <c r="AF646" s="97">
        <f t="shared" si="309"/>
        <v>13</v>
      </c>
      <c r="AG646" s="97">
        <f t="shared" si="309"/>
        <v>22</v>
      </c>
      <c r="AH646" s="97">
        <f t="shared" si="309"/>
        <v>7</v>
      </c>
      <c r="AI646" s="97">
        <f t="shared" si="309"/>
        <v>22</v>
      </c>
      <c r="AJ646" s="97">
        <f t="shared" si="309"/>
        <v>41</v>
      </c>
      <c r="AK646" s="97">
        <f>SUM(AK2:AK644)</f>
        <v>6</v>
      </c>
      <c r="AL646" s="97">
        <f t="shared" ref="AL646:AX646" si="310">SUM(AL2:AL642)</f>
        <v>146</v>
      </c>
      <c r="AM646" s="97">
        <f t="shared" si="310"/>
        <v>1</v>
      </c>
      <c r="AN646" s="97">
        <f t="shared" si="310"/>
        <v>23</v>
      </c>
      <c r="AO646" s="97">
        <f t="shared" si="310"/>
        <v>4</v>
      </c>
      <c r="AP646" s="97">
        <f t="shared" si="310"/>
        <v>41</v>
      </c>
      <c r="AQ646" s="97">
        <f t="shared" si="310"/>
        <v>4</v>
      </c>
      <c r="AR646" s="97">
        <f t="shared" si="310"/>
        <v>18</v>
      </c>
      <c r="AS646" s="97">
        <f t="shared" si="310"/>
        <v>15</v>
      </c>
      <c r="AT646" s="97">
        <f t="shared" si="310"/>
        <v>23</v>
      </c>
      <c r="AU646" s="97">
        <f t="shared" si="310"/>
        <v>50</v>
      </c>
      <c r="AV646" s="97">
        <f t="shared" si="310"/>
        <v>38</v>
      </c>
      <c r="AW646" s="97">
        <v>31</v>
      </c>
      <c r="AX646" s="97">
        <f t="shared" si="310"/>
        <v>10</v>
      </c>
      <c r="AY646" s="98">
        <f>SUM(X646:AX646)</f>
        <v>641</v>
      </c>
    </row>
  </sheetData>
  <sheetProtection formatCells="0" formatRows="0" selectLockedCells="1"/>
  <autoFilter ref="A1:W646">
    <filterColumn colId="1">
      <filters>
        <filter val="г. Тула"/>
      </filters>
    </filterColumn>
    <sortState ref="A2:W644">
      <sortCondition descending="1" ref="W1:W641"/>
    </sortState>
  </autoFilter>
  <sortState ref="B2:W640">
    <sortCondition descending="1" ref="W2:W640"/>
  </sortState>
  <conditionalFormatting sqref="E2:V592 E641:V642">
    <cfRule type="cellIs" dxfId="121" priority="112" operator="equal">
      <formula>""</formula>
    </cfRule>
  </conditionalFormatting>
  <conditionalFormatting sqref="B1:B352 B357 B359 B362:B592 B646:B1048576 B641:B642">
    <cfRule type="containsText" dxfId="120" priority="110" operator="containsText" text="Тула">
      <formula>NOT(ISERROR(SEARCH("Тула",B1)))</formula>
    </cfRule>
  </conditionalFormatting>
  <conditionalFormatting sqref="B353">
    <cfRule type="containsText" dxfId="119" priority="109" operator="containsText" text="Тула">
      <formula>NOT(ISERROR(SEARCH("Тула",B353)))</formula>
    </cfRule>
  </conditionalFormatting>
  <conditionalFormatting sqref="B354">
    <cfRule type="containsText" dxfId="118" priority="108" operator="containsText" text="Тула">
      <formula>NOT(ISERROR(SEARCH("Тула",B354)))</formula>
    </cfRule>
  </conditionalFormatting>
  <conditionalFormatting sqref="B355">
    <cfRule type="containsText" dxfId="117" priority="107" operator="containsText" text="Тула">
      <formula>NOT(ISERROR(SEARCH("Тула",B355)))</formula>
    </cfRule>
  </conditionalFormatting>
  <conditionalFormatting sqref="B356">
    <cfRule type="containsText" dxfId="116" priority="106" operator="containsText" text="Тула">
      <formula>NOT(ISERROR(SEARCH("Тула",B356)))</formula>
    </cfRule>
  </conditionalFormatting>
  <conditionalFormatting sqref="B358">
    <cfRule type="containsText" dxfId="115" priority="105" operator="containsText" text="Тула">
      <formula>NOT(ISERROR(SEARCH("Тула",B358)))</formula>
    </cfRule>
  </conditionalFormatting>
  <conditionalFormatting sqref="B360">
    <cfRule type="containsText" dxfId="114" priority="104" operator="containsText" text="Тула">
      <formula>NOT(ISERROR(SEARCH("Тула",B360)))</formula>
    </cfRule>
  </conditionalFormatting>
  <conditionalFormatting sqref="B361">
    <cfRule type="containsText" dxfId="113" priority="103" operator="containsText" text="Тула">
      <formula>NOT(ISERROR(SEARCH("Тула",B361)))</formula>
    </cfRule>
  </conditionalFormatting>
  <conditionalFormatting sqref="D1:D592 D646:D1048576">
    <cfRule type="duplicateValues" dxfId="112" priority="102"/>
  </conditionalFormatting>
  <conditionalFormatting sqref="E593:V640">
    <cfRule type="cellIs" dxfId="111" priority="100" operator="equal">
      <formula>""</formula>
    </cfRule>
  </conditionalFormatting>
  <conditionalFormatting sqref="B593 B601 B609 B614:B640">
    <cfRule type="containsText" dxfId="110" priority="99" operator="containsText" text="Тула">
      <formula>NOT(ISERROR(SEARCH("Тула",B593)))</formula>
    </cfRule>
  </conditionalFormatting>
  <conditionalFormatting sqref="D593 D601 D614:D640">
    <cfRule type="duplicateValues" dxfId="109" priority="98"/>
  </conditionalFormatting>
  <conditionalFormatting sqref="B594">
    <cfRule type="containsText" dxfId="108" priority="97" operator="containsText" text="Тула">
      <formula>NOT(ISERROR(SEARCH("Тула",B594)))</formula>
    </cfRule>
  </conditionalFormatting>
  <conditionalFormatting sqref="D594">
    <cfRule type="duplicateValues" dxfId="107" priority="96"/>
  </conditionalFormatting>
  <conditionalFormatting sqref="B595">
    <cfRule type="containsText" dxfId="106" priority="95" operator="containsText" text="Тула">
      <formula>NOT(ISERROR(SEARCH("Тула",B595)))</formula>
    </cfRule>
  </conditionalFormatting>
  <conditionalFormatting sqref="D595">
    <cfRule type="duplicateValues" dxfId="105" priority="94"/>
  </conditionalFormatting>
  <conditionalFormatting sqref="B596">
    <cfRule type="containsText" dxfId="104" priority="93" operator="containsText" text="Тула">
      <formula>NOT(ISERROR(SEARCH("Тула",B596)))</formula>
    </cfRule>
  </conditionalFormatting>
  <conditionalFormatting sqref="D596">
    <cfRule type="duplicateValues" dxfId="103" priority="92"/>
  </conditionalFormatting>
  <conditionalFormatting sqref="B597">
    <cfRule type="containsText" dxfId="102" priority="91" operator="containsText" text="Тула">
      <formula>NOT(ISERROR(SEARCH("Тула",B597)))</formula>
    </cfRule>
  </conditionalFormatting>
  <conditionalFormatting sqref="D597">
    <cfRule type="duplicateValues" dxfId="101" priority="90"/>
  </conditionalFormatting>
  <conditionalFormatting sqref="B598">
    <cfRule type="containsText" dxfId="100" priority="89" operator="containsText" text="Тула">
      <formula>NOT(ISERROR(SEARCH("Тула",B598)))</formula>
    </cfRule>
  </conditionalFormatting>
  <conditionalFormatting sqref="D598">
    <cfRule type="duplicateValues" dxfId="99" priority="88"/>
  </conditionalFormatting>
  <conditionalFormatting sqref="B599">
    <cfRule type="containsText" dxfId="98" priority="87" operator="containsText" text="Тула">
      <formula>NOT(ISERROR(SEARCH("Тула",B599)))</formula>
    </cfRule>
  </conditionalFormatting>
  <conditionalFormatting sqref="D599">
    <cfRule type="duplicateValues" dxfId="97" priority="86"/>
  </conditionalFormatting>
  <conditionalFormatting sqref="B600">
    <cfRule type="containsText" dxfId="96" priority="85" operator="containsText" text="Тула">
      <formula>NOT(ISERROR(SEARCH("Тула",B600)))</formula>
    </cfRule>
  </conditionalFormatting>
  <conditionalFormatting sqref="D600">
    <cfRule type="duplicateValues" dxfId="95" priority="84"/>
  </conditionalFormatting>
  <conditionalFormatting sqref="B602">
    <cfRule type="containsText" dxfId="94" priority="83" operator="containsText" text="Тула">
      <formula>NOT(ISERROR(SEARCH("Тула",B602)))</formula>
    </cfRule>
  </conditionalFormatting>
  <conditionalFormatting sqref="D602">
    <cfRule type="duplicateValues" dxfId="93" priority="82"/>
  </conditionalFormatting>
  <conditionalFormatting sqref="B603">
    <cfRule type="containsText" dxfId="92" priority="81" operator="containsText" text="Тула">
      <formula>NOT(ISERROR(SEARCH("Тула",B603)))</formula>
    </cfRule>
  </conditionalFormatting>
  <conditionalFormatting sqref="D603">
    <cfRule type="duplicateValues" dxfId="91" priority="80"/>
  </conditionalFormatting>
  <conditionalFormatting sqref="B604">
    <cfRule type="containsText" dxfId="90" priority="79" operator="containsText" text="Тула">
      <formula>NOT(ISERROR(SEARCH("Тула",B604)))</formula>
    </cfRule>
  </conditionalFormatting>
  <conditionalFormatting sqref="D604">
    <cfRule type="duplicateValues" dxfId="89" priority="78"/>
  </conditionalFormatting>
  <conditionalFormatting sqref="B605">
    <cfRule type="containsText" dxfId="88" priority="77" operator="containsText" text="Тула">
      <formula>NOT(ISERROR(SEARCH("Тула",B605)))</formula>
    </cfRule>
  </conditionalFormatting>
  <conditionalFormatting sqref="D605">
    <cfRule type="duplicateValues" dxfId="87" priority="76"/>
  </conditionalFormatting>
  <conditionalFormatting sqref="B606">
    <cfRule type="containsText" dxfId="86" priority="75" operator="containsText" text="Тула">
      <formula>NOT(ISERROR(SEARCH("Тула",B606)))</formula>
    </cfRule>
  </conditionalFormatting>
  <conditionalFormatting sqref="D606">
    <cfRule type="duplicateValues" dxfId="85" priority="74"/>
  </conditionalFormatting>
  <conditionalFormatting sqref="B607">
    <cfRule type="containsText" dxfId="84" priority="73" operator="containsText" text="Тула">
      <formula>NOT(ISERROR(SEARCH("Тула",B607)))</formula>
    </cfRule>
  </conditionalFormatting>
  <conditionalFormatting sqref="D607">
    <cfRule type="duplicateValues" dxfId="83" priority="72"/>
  </conditionalFormatting>
  <conditionalFormatting sqref="B608">
    <cfRule type="containsText" dxfId="82" priority="71" operator="containsText" text="Тула">
      <formula>NOT(ISERROR(SEARCH("Тула",B608)))</formula>
    </cfRule>
  </conditionalFormatting>
  <conditionalFormatting sqref="D608">
    <cfRule type="duplicateValues" dxfId="81" priority="70"/>
  </conditionalFormatting>
  <conditionalFormatting sqref="D609">
    <cfRule type="duplicateValues" dxfId="80" priority="69"/>
  </conditionalFormatting>
  <conditionalFormatting sqref="B610">
    <cfRule type="containsText" dxfId="79" priority="68" operator="containsText" text="Тула">
      <formula>NOT(ISERROR(SEARCH("Тула",B610)))</formula>
    </cfRule>
  </conditionalFormatting>
  <conditionalFormatting sqref="D610">
    <cfRule type="duplicateValues" dxfId="78" priority="67"/>
  </conditionalFormatting>
  <conditionalFormatting sqref="B611">
    <cfRule type="containsText" dxfId="77" priority="66" operator="containsText" text="Тула">
      <formula>NOT(ISERROR(SEARCH("Тула",B611)))</formula>
    </cfRule>
  </conditionalFormatting>
  <conditionalFormatting sqref="D611">
    <cfRule type="duplicateValues" dxfId="76" priority="65"/>
  </conditionalFormatting>
  <conditionalFormatting sqref="B612">
    <cfRule type="containsText" dxfId="75" priority="64" operator="containsText" text="Тула">
      <formula>NOT(ISERROR(SEARCH("Тула",B612)))</formula>
    </cfRule>
  </conditionalFormatting>
  <conditionalFormatting sqref="D612">
    <cfRule type="duplicateValues" dxfId="74" priority="63"/>
  </conditionalFormatting>
  <conditionalFormatting sqref="B613">
    <cfRule type="containsText" dxfId="73" priority="62" operator="containsText" text="Тула">
      <formula>NOT(ISERROR(SEARCH("Тула",B613)))</formula>
    </cfRule>
  </conditionalFormatting>
  <conditionalFormatting sqref="D613">
    <cfRule type="duplicateValues" dxfId="72" priority="61"/>
  </conditionalFormatting>
  <conditionalFormatting sqref="D646:D1048576 D1:D642">
    <cfRule type="duplicateValues" dxfId="71" priority="7"/>
  </conditionalFormatting>
  <conditionalFormatting sqref="E643:V643">
    <cfRule type="cellIs" dxfId="70" priority="6" operator="equal">
      <formula>""</formula>
    </cfRule>
  </conditionalFormatting>
  <conditionalFormatting sqref="B643">
    <cfRule type="containsText" dxfId="69" priority="5" operator="containsText" text="Тула">
      <formula>NOT(ISERROR(SEARCH("Тула",B643)))</formula>
    </cfRule>
  </conditionalFormatting>
  <conditionalFormatting sqref="D643">
    <cfRule type="duplicateValues" dxfId="68" priority="4"/>
  </conditionalFormatting>
  <conditionalFormatting sqref="E644:V644">
    <cfRule type="cellIs" dxfId="67" priority="3" operator="equal">
      <formula>""</formula>
    </cfRule>
  </conditionalFormatting>
  <conditionalFormatting sqref="B644">
    <cfRule type="containsText" dxfId="66" priority="2" operator="containsText" text="Тула">
      <formula>NOT(ISERROR(SEARCH("Тула",B644)))</formula>
    </cfRule>
  </conditionalFormatting>
  <conditionalFormatting sqref="D644">
    <cfRule type="duplicateValues" dxfId="6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0"/>
  <sheetViews>
    <sheetView tabSelected="1" zoomScale="70" zoomScaleNormal="7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sqref="A1:XFD1"/>
    </sheetView>
  </sheetViews>
  <sheetFormatPr defaultRowHeight="15.75" zeroHeight="1" x14ac:dyDescent="0.25"/>
  <cols>
    <col min="1" max="1" width="5.75" customWidth="1"/>
    <col min="2" max="4" width="14.125" customWidth="1"/>
    <col min="5" max="5" width="14.125" style="20" customWidth="1"/>
    <col min="6" max="12" width="14.125" customWidth="1"/>
    <col min="13" max="13" width="15" customWidth="1"/>
    <col min="14" max="14" width="20.25" customWidth="1"/>
    <col min="15" max="15" width="14.125" customWidth="1"/>
    <col min="16" max="16" width="18.625" customWidth="1"/>
    <col min="17" max="17" width="19.875" customWidth="1"/>
    <col min="18" max="21" width="14.125" customWidth="1"/>
    <col min="22" max="22" width="13" style="20" customWidth="1"/>
  </cols>
  <sheetData>
    <row r="1" spans="1:50" ht="220.5" x14ac:dyDescent="0.25">
      <c r="A1" s="1" t="s">
        <v>0</v>
      </c>
      <c r="B1" s="1" t="s">
        <v>1</v>
      </c>
      <c r="C1" s="1" t="s">
        <v>2</v>
      </c>
      <c r="D1" s="1" t="s">
        <v>3</v>
      </c>
      <c r="E1" s="1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2" t="s">
        <v>21</v>
      </c>
      <c r="W1" s="14" t="s">
        <v>107</v>
      </c>
      <c r="X1" s="96" t="s">
        <v>1722</v>
      </c>
      <c r="Y1" s="96" t="s">
        <v>1723</v>
      </c>
      <c r="Z1" s="96" t="s">
        <v>1724</v>
      </c>
      <c r="AA1" s="96" t="s">
        <v>1725</v>
      </c>
      <c r="AB1" s="96" t="s">
        <v>1726</v>
      </c>
      <c r="AC1" s="96" t="s">
        <v>1727</v>
      </c>
      <c r="AD1" s="96" t="s">
        <v>1728</v>
      </c>
      <c r="AE1" s="96" t="s">
        <v>1729</v>
      </c>
      <c r="AF1" s="96" t="s">
        <v>1730</v>
      </c>
      <c r="AG1" s="96" t="s">
        <v>1731</v>
      </c>
      <c r="AH1" s="96" t="s">
        <v>1732</v>
      </c>
      <c r="AI1" s="96" t="s">
        <v>1733</v>
      </c>
      <c r="AJ1" s="96" t="s">
        <v>1734</v>
      </c>
      <c r="AK1" s="96" t="s">
        <v>1735</v>
      </c>
      <c r="AL1" s="96" t="s">
        <v>1736</v>
      </c>
      <c r="AM1" s="96" t="s">
        <v>1737</v>
      </c>
      <c r="AN1" s="96" t="s">
        <v>1738</v>
      </c>
      <c r="AO1" s="96" t="s">
        <v>1739</v>
      </c>
      <c r="AP1" s="96" t="s">
        <v>1740</v>
      </c>
      <c r="AQ1" s="96" t="s">
        <v>1741</v>
      </c>
      <c r="AR1" s="96" t="s">
        <v>1742</v>
      </c>
      <c r="AS1" s="96" t="s">
        <v>1743</v>
      </c>
      <c r="AT1" s="96" t="s">
        <v>1744</v>
      </c>
      <c r="AU1" s="96" t="s">
        <v>1745</v>
      </c>
      <c r="AV1" s="96" t="s">
        <v>1746</v>
      </c>
      <c r="AW1" s="96" t="s">
        <v>1747</v>
      </c>
      <c r="AX1" s="96" t="s">
        <v>1748</v>
      </c>
    </row>
    <row r="2" spans="1:50" ht="78.75" x14ac:dyDescent="0.25">
      <c r="A2" s="115">
        <v>1</v>
      </c>
      <c r="B2" s="59" t="s">
        <v>51</v>
      </c>
      <c r="C2" s="59" t="s">
        <v>197</v>
      </c>
      <c r="D2" s="59" t="s">
        <v>198</v>
      </c>
      <c r="E2" s="60">
        <v>2930000</v>
      </c>
      <c r="F2" s="61">
        <v>8</v>
      </c>
      <c r="G2" s="62">
        <v>11</v>
      </c>
      <c r="H2" s="62">
        <v>1</v>
      </c>
      <c r="I2" s="62">
        <v>5</v>
      </c>
      <c r="J2" s="62">
        <v>3</v>
      </c>
      <c r="K2" s="62">
        <v>5</v>
      </c>
      <c r="L2" s="62">
        <v>3</v>
      </c>
      <c r="M2" s="62">
        <v>10</v>
      </c>
      <c r="N2" s="62">
        <v>10</v>
      </c>
      <c r="O2" s="61">
        <v>5</v>
      </c>
      <c r="P2" s="61">
        <v>6</v>
      </c>
      <c r="Q2" s="62">
        <v>2</v>
      </c>
      <c r="R2" s="62">
        <v>2</v>
      </c>
      <c r="S2" s="62">
        <v>3</v>
      </c>
      <c r="T2" s="62">
        <v>3</v>
      </c>
      <c r="U2" s="62">
        <v>0</v>
      </c>
      <c r="V2" s="60">
        <v>1670100</v>
      </c>
      <c r="W2" s="101">
        <f t="shared" ref="W2:W65" si="0">SUM(F2:U2)</f>
        <v>77</v>
      </c>
      <c r="X2">
        <f t="shared" ref="X2:X65" si="1">SUM(IF(ISERR(FIND("Алекс",$B$2:$B$358)),0,1))</f>
        <v>0</v>
      </c>
      <c r="Y2">
        <f t="shared" ref="Y2:Y65" si="2">SUM(IF(ISERR(FIND("Арсен",$B$2:$B$358)),0,1))</f>
        <v>0</v>
      </c>
      <c r="Z2">
        <f t="shared" ref="Z2:Z65" si="3">SUM(IF(ISERR(FIND("Белев",$B$2:$B$358)),0,1))</f>
        <v>0</v>
      </c>
      <c r="AA2">
        <f t="shared" ref="AA2:AA65" si="4">SUM(IF(ISERR(FIND("Богор",$B$2:$B$358)),0,1))</f>
        <v>0</v>
      </c>
      <c r="AB2">
        <f t="shared" ref="AB2:AB65" si="5">SUM(IF(ISERR(FIND("Венев",$B$2:$B$358)),0,1))</f>
        <v>0</v>
      </c>
      <c r="AC2">
        <f t="shared" ref="AC2:AC65" si="6">SUM(IF(ISERR(FIND("Волов",$B$2:$B$358)),0,1))</f>
        <v>0</v>
      </c>
      <c r="AD2">
        <f t="shared" ref="AD2:AD65" si="7">SUM(IF(ISERR(FIND("Донс",$B$2:$B$358)),0,1))</f>
        <v>1</v>
      </c>
      <c r="AE2">
        <f t="shared" ref="AE2:AE65" si="8">SUM(IF(ISERR(FIND("Дуб",$B$2:$B$358)),0,1))</f>
        <v>0</v>
      </c>
      <c r="AF2">
        <f t="shared" ref="AF2:AF65" si="9">SUM(IF(ISERR(FIND("Ефрем",$B$2:$B$358)),0,1))</f>
        <v>0</v>
      </c>
      <c r="AG2">
        <f t="shared" ref="AG2:AG65" si="10">SUM(IF(ISERR(FIND("Заок",$B$2:$B$358)),0,1))</f>
        <v>0</v>
      </c>
      <c r="AH2">
        <f t="shared" ref="AH2:AH65" si="11">SUM(IF(ISERR(FIND("Камен",$B$2:$B$358)),0,1))</f>
        <v>0</v>
      </c>
      <c r="AI2">
        <f t="shared" ref="AI2:AI65" si="12">SUM(IF(ISERR(FIND("Кимов",$B$2:$B$358)),0,1))</f>
        <v>0</v>
      </c>
      <c r="AJ2">
        <f t="shared" ref="AJ2:AJ65" si="13">SUM(IF(ISERR(FIND("Киреев",$B$2:$B$358)),0,1))</f>
        <v>0</v>
      </c>
      <c r="AK2">
        <f t="shared" ref="AK2:AK65" si="14">SUM(IF(ISERR(FIND("Куркин",$B$2:$B$358)),0,1))</f>
        <v>0</v>
      </c>
      <c r="AL2">
        <f t="shared" ref="AL2:AL65" si="15">SUM(IF(ISERR(FIND("Ленинск",$B$2:$B$358)),0,1))</f>
        <v>0</v>
      </c>
      <c r="AM2">
        <f t="shared" ref="AM2:AM65" si="16">SUM(IF(ISERR(FIND("Новогур",$B$2:$B$358)),0,1))</f>
        <v>0</v>
      </c>
      <c r="AN2">
        <f t="shared" ref="AN2:AN65" si="17">SUM(IF(ISERR(FIND("Новомоск",$B$2:$B$358)),0,1))</f>
        <v>0</v>
      </c>
      <c r="AO2">
        <f t="shared" ref="AO2:AO65" si="18">SUM(IF(ISERR(FIND("Одоев",$B$2:$B$358)),0,1))</f>
        <v>0</v>
      </c>
      <c r="AP2">
        <f t="shared" ref="AP2:AP65" si="19">SUM(IF(ISERR(FIND("Плавск",$B$2:$B$358)),0,1))</f>
        <v>0</v>
      </c>
      <c r="AQ2">
        <f t="shared" ref="AQ2:AQ65" si="20">SUM(IF(ISERR(FIND("Славн",$B$2:$B$358)),0,1))</f>
        <v>0</v>
      </c>
      <c r="AR2">
        <f t="shared" ref="AR2:AR65" si="21">SUM(IF(ISERR(FIND("Суворов",$B$2:$B$358)),0,1))</f>
        <v>0</v>
      </c>
      <c r="AS2">
        <f t="shared" ref="AS2:AS65" si="22">SUM(IF(ISERR(FIND("Тепло",$B$2:$B$358)),0,1))</f>
        <v>0</v>
      </c>
      <c r="AT2">
        <f t="shared" ref="AT2:AT65" si="23">SUM(IF(ISERR(FIND("Узлов",$B$2:$B$358)),0,1))</f>
        <v>0</v>
      </c>
      <c r="AU2">
        <f t="shared" ref="AU2:AU65" si="24">SUM(IF(ISERR(FIND("Черн",$B$2:$B$358)),0,1))</f>
        <v>0</v>
      </c>
      <c r="AV2">
        <f t="shared" ref="AV2:AV65" si="25">SUM(IF(ISERR(FIND("Щекин",$B$2:$B$358)),0,1))</f>
        <v>0</v>
      </c>
      <c r="AW2">
        <f t="shared" ref="AW2:AW65" si="26">SUM(IF(ISERR(FIND("Ясногор",$B$2:$B$358)),0,1))</f>
        <v>0</v>
      </c>
      <c r="AX2">
        <f t="shared" ref="AX2:AX65" si="27">SUM(IF(ISERR(FIND("Тул",$B$2:$B$358)),0,1))</f>
        <v>0</v>
      </c>
    </row>
    <row r="3" spans="1:50" ht="78.75" x14ac:dyDescent="0.25">
      <c r="A3" s="115">
        <v>2</v>
      </c>
      <c r="B3" s="59" t="s">
        <v>51</v>
      </c>
      <c r="C3" s="59" t="s">
        <v>189</v>
      </c>
      <c r="D3" s="59" t="s">
        <v>190</v>
      </c>
      <c r="E3" s="60">
        <v>2890500</v>
      </c>
      <c r="F3" s="61">
        <v>8</v>
      </c>
      <c r="G3" s="62">
        <v>11</v>
      </c>
      <c r="H3" s="62">
        <v>1</v>
      </c>
      <c r="I3" s="62">
        <v>5</v>
      </c>
      <c r="J3" s="62">
        <v>3</v>
      </c>
      <c r="K3" s="62">
        <v>5</v>
      </c>
      <c r="L3" s="62">
        <v>3</v>
      </c>
      <c r="M3" s="62">
        <v>9</v>
      </c>
      <c r="N3" s="62">
        <v>10</v>
      </c>
      <c r="O3" s="61">
        <v>5</v>
      </c>
      <c r="P3" s="61">
        <v>6</v>
      </c>
      <c r="Q3" s="62">
        <v>2</v>
      </c>
      <c r="R3" s="62">
        <v>2</v>
      </c>
      <c r="S3" s="62">
        <v>3</v>
      </c>
      <c r="T3" s="62">
        <v>3</v>
      </c>
      <c r="U3" s="62">
        <v>0</v>
      </c>
      <c r="V3" s="60">
        <v>1647585</v>
      </c>
      <c r="W3" s="63">
        <f t="shared" si="0"/>
        <v>76</v>
      </c>
      <c r="X3">
        <f t="shared" si="1"/>
        <v>0</v>
      </c>
      <c r="Y3">
        <f t="shared" si="2"/>
        <v>0</v>
      </c>
      <c r="Z3">
        <f t="shared" si="3"/>
        <v>0</v>
      </c>
      <c r="AA3">
        <f t="shared" si="4"/>
        <v>0</v>
      </c>
      <c r="AB3">
        <f t="shared" si="5"/>
        <v>0</v>
      </c>
      <c r="AC3">
        <f t="shared" si="6"/>
        <v>0</v>
      </c>
      <c r="AD3">
        <f t="shared" si="7"/>
        <v>1</v>
      </c>
      <c r="AE3">
        <f t="shared" si="8"/>
        <v>0</v>
      </c>
      <c r="AF3">
        <f t="shared" si="9"/>
        <v>0</v>
      </c>
      <c r="AG3">
        <f t="shared" si="10"/>
        <v>0</v>
      </c>
      <c r="AH3">
        <f t="shared" si="11"/>
        <v>0</v>
      </c>
      <c r="AI3">
        <f t="shared" si="12"/>
        <v>0</v>
      </c>
      <c r="AJ3">
        <f t="shared" si="13"/>
        <v>0</v>
      </c>
      <c r="AK3">
        <f t="shared" si="14"/>
        <v>0</v>
      </c>
      <c r="AL3">
        <f t="shared" si="15"/>
        <v>0</v>
      </c>
      <c r="AM3">
        <f t="shared" si="16"/>
        <v>0</v>
      </c>
      <c r="AN3">
        <f t="shared" si="17"/>
        <v>0</v>
      </c>
      <c r="AO3">
        <f t="shared" si="18"/>
        <v>0</v>
      </c>
      <c r="AP3">
        <f t="shared" si="19"/>
        <v>0</v>
      </c>
      <c r="AQ3">
        <f t="shared" si="20"/>
        <v>0</v>
      </c>
      <c r="AR3">
        <f t="shared" si="21"/>
        <v>0</v>
      </c>
      <c r="AS3">
        <f t="shared" si="22"/>
        <v>0</v>
      </c>
      <c r="AT3">
        <f t="shared" si="23"/>
        <v>0</v>
      </c>
      <c r="AU3">
        <f t="shared" si="24"/>
        <v>0</v>
      </c>
      <c r="AV3">
        <f t="shared" si="25"/>
        <v>0</v>
      </c>
      <c r="AW3">
        <f t="shared" si="26"/>
        <v>0</v>
      </c>
      <c r="AX3">
        <f t="shared" si="27"/>
        <v>0</v>
      </c>
    </row>
    <row r="4" spans="1:50" ht="110.25" x14ac:dyDescent="0.25">
      <c r="A4" s="115">
        <v>3</v>
      </c>
      <c r="B4" s="59" t="s">
        <v>51</v>
      </c>
      <c r="C4" s="59" t="s">
        <v>191</v>
      </c>
      <c r="D4" s="59" t="s">
        <v>192</v>
      </c>
      <c r="E4" s="60">
        <v>2868300</v>
      </c>
      <c r="F4" s="61">
        <v>8</v>
      </c>
      <c r="G4" s="62">
        <v>11</v>
      </c>
      <c r="H4" s="62">
        <v>1</v>
      </c>
      <c r="I4" s="62">
        <v>5</v>
      </c>
      <c r="J4" s="62">
        <v>3</v>
      </c>
      <c r="K4" s="62">
        <v>5</v>
      </c>
      <c r="L4" s="62">
        <v>3</v>
      </c>
      <c r="M4" s="62">
        <v>9</v>
      </c>
      <c r="N4" s="62">
        <v>10</v>
      </c>
      <c r="O4" s="61">
        <v>5</v>
      </c>
      <c r="P4" s="61">
        <v>6</v>
      </c>
      <c r="Q4" s="62">
        <v>2</v>
      </c>
      <c r="R4" s="62">
        <v>2</v>
      </c>
      <c r="S4" s="62">
        <v>3</v>
      </c>
      <c r="T4" s="62">
        <v>3</v>
      </c>
      <c r="U4" s="62">
        <v>0</v>
      </c>
      <c r="V4" s="60">
        <v>1634931</v>
      </c>
      <c r="W4" s="63">
        <f t="shared" si="0"/>
        <v>76</v>
      </c>
      <c r="X4">
        <f t="shared" si="1"/>
        <v>0</v>
      </c>
      <c r="Y4">
        <f t="shared" si="2"/>
        <v>0</v>
      </c>
      <c r="Z4">
        <f t="shared" si="3"/>
        <v>0</v>
      </c>
      <c r="AA4">
        <f t="shared" si="4"/>
        <v>0</v>
      </c>
      <c r="AB4">
        <f t="shared" si="5"/>
        <v>0</v>
      </c>
      <c r="AC4">
        <f t="shared" si="6"/>
        <v>0</v>
      </c>
      <c r="AD4">
        <f t="shared" si="7"/>
        <v>1</v>
      </c>
      <c r="AE4">
        <f t="shared" si="8"/>
        <v>0</v>
      </c>
      <c r="AF4">
        <f t="shared" si="9"/>
        <v>0</v>
      </c>
      <c r="AG4">
        <f t="shared" si="10"/>
        <v>0</v>
      </c>
      <c r="AH4">
        <f t="shared" si="11"/>
        <v>0</v>
      </c>
      <c r="AI4">
        <f t="shared" si="12"/>
        <v>0</v>
      </c>
      <c r="AJ4">
        <f t="shared" si="13"/>
        <v>0</v>
      </c>
      <c r="AK4">
        <f t="shared" si="14"/>
        <v>0</v>
      </c>
      <c r="AL4">
        <f t="shared" si="15"/>
        <v>0</v>
      </c>
      <c r="AM4">
        <f t="shared" si="16"/>
        <v>0</v>
      </c>
      <c r="AN4">
        <f t="shared" si="17"/>
        <v>0</v>
      </c>
      <c r="AO4">
        <f t="shared" si="18"/>
        <v>0</v>
      </c>
      <c r="AP4">
        <f t="shared" si="19"/>
        <v>0</v>
      </c>
      <c r="AQ4">
        <f t="shared" si="20"/>
        <v>0</v>
      </c>
      <c r="AR4">
        <f t="shared" si="21"/>
        <v>0</v>
      </c>
      <c r="AS4">
        <f t="shared" si="22"/>
        <v>0</v>
      </c>
      <c r="AT4">
        <f t="shared" si="23"/>
        <v>0</v>
      </c>
      <c r="AU4">
        <f t="shared" si="24"/>
        <v>0</v>
      </c>
      <c r="AV4">
        <f t="shared" si="25"/>
        <v>0</v>
      </c>
      <c r="AW4">
        <f t="shared" si="26"/>
        <v>0</v>
      </c>
      <c r="AX4">
        <f t="shared" si="27"/>
        <v>0</v>
      </c>
    </row>
    <row r="5" spans="1:50" ht="110.25" x14ac:dyDescent="0.25">
      <c r="A5" s="115">
        <v>4</v>
      </c>
      <c r="B5" s="59" t="s">
        <v>51</v>
      </c>
      <c r="C5" s="59" t="s">
        <v>195</v>
      </c>
      <c r="D5" s="59" t="s">
        <v>196</v>
      </c>
      <c r="E5" s="60">
        <v>2953200</v>
      </c>
      <c r="F5" s="61">
        <v>8</v>
      </c>
      <c r="G5" s="62">
        <v>11</v>
      </c>
      <c r="H5" s="62">
        <v>1</v>
      </c>
      <c r="I5" s="62">
        <v>5</v>
      </c>
      <c r="J5" s="62">
        <v>3</v>
      </c>
      <c r="K5" s="62">
        <v>5</v>
      </c>
      <c r="L5" s="62">
        <v>3</v>
      </c>
      <c r="M5" s="62">
        <v>9</v>
      </c>
      <c r="N5" s="62">
        <v>10</v>
      </c>
      <c r="O5" s="61">
        <v>5</v>
      </c>
      <c r="P5" s="61">
        <v>6</v>
      </c>
      <c r="Q5" s="62">
        <v>2</v>
      </c>
      <c r="R5" s="62">
        <v>2</v>
      </c>
      <c r="S5" s="62">
        <v>3</v>
      </c>
      <c r="T5" s="62">
        <v>3</v>
      </c>
      <c r="U5" s="62">
        <v>0</v>
      </c>
      <c r="V5" s="60">
        <v>1683324</v>
      </c>
      <c r="W5" s="63">
        <f t="shared" si="0"/>
        <v>76</v>
      </c>
      <c r="X5">
        <f t="shared" si="1"/>
        <v>0</v>
      </c>
      <c r="Y5">
        <f t="shared" si="2"/>
        <v>0</v>
      </c>
      <c r="Z5">
        <f t="shared" si="3"/>
        <v>0</v>
      </c>
      <c r="AA5">
        <f t="shared" si="4"/>
        <v>0</v>
      </c>
      <c r="AB5">
        <f t="shared" si="5"/>
        <v>0</v>
      </c>
      <c r="AC5">
        <f t="shared" si="6"/>
        <v>0</v>
      </c>
      <c r="AD5">
        <f t="shared" si="7"/>
        <v>1</v>
      </c>
      <c r="AE5">
        <f t="shared" si="8"/>
        <v>0</v>
      </c>
      <c r="AF5">
        <f t="shared" si="9"/>
        <v>0</v>
      </c>
      <c r="AG5">
        <f t="shared" si="10"/>
        <v>0</v>
      </c>
      <c r="AH5">
        <f t="shared" si="11"/>
        <v>0</v>
      </c>
      <c r="AI5">
        <f t="shared" si="12"/>
        <v>0</v>
      </c>
      <c r="AJ5">
        <f t="shared" si="13"/>
        <v>0</v>
      </c>
      <c r="AK5">
        <f t="shared" si="14"/>
        <v>0</v>
      </c>
      <c r="AL5">
        <f t="shared" si="15"/>
        <v>0</v>
      </c>
      <c r="AM5">
        <f t="shared" si="16"/>
        <v>0</v>
      </c>
      <c r="AN5">
        <f t="shared" si="17"/>
        <v>0</v>
      </c>
      <c r="AO5">
        <f t="shared" si="18"/>
        <v>0</v>
      </c>
      <c r="AP5">
        <f t="shared" si="19"/>
        <v>0</v>
      </c>
      <c r="AQ5">
        <f t="shared" si="20"/>
        <v>0</v>
      </c>
      <c r="AR5">
        <f t="shared" si="21"/>
        <v>0</v>
      </c>
      <c r="AS5">
        <f t="shared" si="22"/>
        <v>0</v>
      </c>
      <c r="AT5">
        <f t="shared" si="23"/>
        <v>0</v>
      </c>
      <c r="AU5">
        <f t="shared" si="24"/>
        <v>0</v>
      </c>
      <c r="AV5">
        <f t="shared" si="25"/>
        <v>0</v>
      </c>
      <c r="AW5">
        <f t="shared" si="26"/>
        <v>0</v>
      </c>
      <c r="AX5">
        <f t="shared" si="27"/>
        <v>0</v>
      </c>
    </row>
    <row r="6" spans="1:50" ht="126" x14ac:dyDescent="0.25">
      <c r="A6" s="115">
        <v>5</v>
      </c>
      <c r="B6" s="59" t="s">
        <v>51</v>
      </c>
      <c r="C6" s="59" t="s">
        <v>199</v>
      </c>
      <c r="D6" s="59" t="s">
        <v>200</v>
      </c>
      <c r="E6" s="60">
        <v>2945700</v>
      </c>
      <c r="F6" s="61">
        <v>8</v>
      </c>
      <c r="G6" s="62">
        <v>11</v>
      </c>
      <c r="H6" s="62">
        <v>1</v>
      </c>
      <c r="I6" s="62">
        <v>5</v>
      </c>
      <c r="J6" s="62">
        <v>3</v>
      </c>
      <c r="K6" s="62">
        <v>5</v>
      </c>
      <c r="L6" s="62">
        <v>3</v>
      </c>
      <c r="M6" s="62">
        <v>9</v>
      </c>
      <c r="N6" s="62">
        <v>10</v>
      </c>
      <c r="O6" s="61">
        <v>5</v>
      </c>
      <c r="P6" s="61">
        <v>6</v>
      </c>
      <c r="Q6" s="62">
        <v>2</v>
      </c>
      <c r="R6" s="62">
        <v>2</v>
      </c>
      <c r="S6" s="62">
        <v>3</v>
      </c>
      <c r="T6" s="62">
        <v>3</v>
      </c>
      <c r="U6" s="62">
        <v>0</v>
      </c>
      <c r="V6" s="60">
        <v>1679049</v>
      </c>
      <c r="W6" s="63">
        <f t="shared" si="0"/>
        <v>76</v>
      </c>
      <c r="X6">
        <f t="shared" si="1"/>
        <v>0</v>
      </c>
      <c r="Y6">
        <f t="shared" si="2"/>
        <v>0</v>
      </c>
      <c r="Z6">
        <f t="shared" si="3"/>
        <v>0</v>
      </c>
      <c r="AA6">
        <f t="shared" si="4"/>
        <v>0</v>
      </c>
      <c r="AB6">
        <f t="shared" si="5"/>
        <v>0</v>
      </c>
      <c r="AC6">
        <f t="shared" si="6"/>
        <v>0</v>
      </c>
      <c r="AD6">
        <f t="shared" si="7"/>
        <v>1</v>
      </c>
      <c r="AE6">
        <f t="shared" si="8"/>
        <v>0</v>
      </c>
      <c r="AF6">
        <f t="shared" si="9"/>
        <v>0</v>
      </c>
      <c r="AG6">
        <f t="shared" si="10"/>
        <v>0</v>
      </c>
      <c r="AH6">
        <f t="shared" si="11"/>
        <v>0</v>
      </c>
      <c r="AI6">
        <f t="shared" si="12"/>
        <v>0</v>
      </c>
      <c r="AJ6">
        <f t="shared" si="13"/>
        <v>0</v>
      </c>
      <c r="AK6">
        <f t="shared" si="14"/>
        <v>0</v>
      </c>
      <c r="AL6">
        <f t="shared" si="15"/>
        <v>0</v>
      </c>
      <c r="AM6">
        <f t="shared" si="16"/>
        <v>0</v>
      </c>
      <c r="AN6">
        <f t="shared" si="17"/>
        <v>0</v>
      </c>
      <c r="AO6">
        <f t="shared" si="18"/>
        <v>0</v>
      </c>
      <c r="AP6">
        <f t="shared" si="19"/>
        <v>0</v>
      </c>
      <c r="AQ6">
        <f t="shared" si="20"/>
        <v>0</v>
      </c>
      <c r="AR6">
        <f t="shared" si="21"/>
        <v>0</v>
      </c>
      <c r="AS6">
        <f t="shared" si="22"/>
        <v>0</v>
      </c>
      <c r="AT6">
        <f t="shared" si="23"/>
        <v>0</v>
      </c>
      <c r="AU6">
        <f t="shared" si="24"/>
        <v>0</v>
      </c>
      <c r="AV6">
        <f t="shared" si="25"/>
        <v>0</v>
      </c>
      <c r="AW6">
        <f t="shared" si="26"/>
        <v>0</v>
      </c>
      <c r="AX6">
        <f t="shared" si="27"/>
        <v>0</v>
      </c>
    </row>
    <row r="7" spans="1:50" ht="78.75" x14ac:dyDescent="0.25">
      <c r="A7" s="115">
        <v>6</v>
      </c>
      <c r="B7" s="59" t="s">
        <v>51</v>
      </c>
      <c r="C7" s="59" t="s">
        <v>193</v>
      </c>
      <c r="D7" s="59" t="s">
        <v>194</v>
      </c>
      <c r="E7" s="60">
        <v>2997814</v>
      </c>
      <c r="F7" s="61">
        <v>8</v>
      </c>
      <c r="G7" s="62">
        <v>11</v>
      </c>
      <c r="H7" s="62">
        <v>1</v>
      </c>
      <c r="I7" s="62">
        <v>5</v>
      </c>
      <c r="J7" s="62">
        <v>3</v>
      </c>
      <c r="K7" s="62">
        <v>5</v>
      </c>
      <c r="L7" s="62">
        <v>3</v>
      </c>
      <c r="M7" s="62">
        <v>9</v>
      </c>
      <c r="N7" s="62">
        <v>10</v>
      </c>
      <c r="O7" s="61">
        <v>5</v>
      </c>
      <c r="P7" s="61">
        <v>3</v>
      </c>
      <c r="Q7" s="62">
        <v>2</v>
      </c>
      <c r="R7" s="62">
        <v>2</v>
      </c>
      <c r="S7" s="62">
        <v>3</v>
      </c>
      <c r="T7" s="62">
        <v>3</v>
      </c>
      <c r="U7" s="62">
        <v>0</v>
      </c>
      <c r="V7" s="60">
        <v>1708754</v>
      </c>
      <c r="W7" s="63">
        <f t="shared" si="0"/>
        <v>73</v>
      </c>
      <c r="X7">
        <f t="shared" si="1"/>
        <v>0</v>
      </c>
      <c r="Y7">
        <f t="shared" si="2"/>
        <v>0</v>
      </c>
      <c r="Z7">
        <f t="shared" si="3"/>
        <v>0</v>
      </c>
      <c r="AA7">
        <f t="shared" si="4"/>
        <v>0</v>
      </c>
      <c r="AB7">
        <f t="shared" si="5"/>
        <v>0</v>
      </c>
      <c r="AC7">
        <f t="shared" si="6"/>
        <v>0</v>
      </c>
      <c r="AD7">
        <f t="shared" si="7"/>
        <v>1</v>
      </c>
      <c r="AE7">
        <f t="shared" si="8"/>
        <v>0</v>
      </c>
      <c r="AF7">
        <f t="shared" si="9"/>
        <v>0</v>
      </c>
      <c r="AG7">
        <f t="shared" si="10"/>
        <v>0</v>
      </c>
      <c r="AH7">
        <f t="shared" si="11"/>
        <v>0</v>
      </c>
      <c r="AI7">
        <f t="shared" si="12"/>
        <v>0</v>
      </c>
      <c r="AJ7">
        <f t="shared" si="13"/>
        <v>0</v>
      </c>
      <c r="AK7">
        <f t="shared" si="14"/>
        <v>0</v>
      </c>
      <c r="AL7">
        <f t="shared" si="15"/>
        <v>0</v>
      </c>
      <c r="AM7">
        <f t="shared" si="16"/>
        <v>0</v>
      </c>
      <c r="AN7">
        <f t="shared" si="17"/>
        <v>0</v>
      </c>
      <c r="AO7">
        <f t="shared" si="18"/>
        <v>0</v>
      </c>
      <c r="AP7">
        <f t="shared" si="19"/>
        <v>0</v>
      </c>
      <c r="AQ7">
        <f t="shared" si="20"/>
        <v>0</v>
      </c>
      <c r="AR7">
        <f t="shared" si="21"/>
        <v>0</v>
      </c>
      <c r="AS7">
        <f t="shared" si="22"/>
        <v>0</v>
      </c>
      <c r="AT7">
        <f t="shared" si="23"/>
        <v>0</v>
      </c>
      <c r="AU7">
        <f t="shared" si="24"/>
        <v>0</v>
      </c>
      <c r="AV7">
        <f t="shared" si="25"/>
        <v>0</v>
      </c>
      <c r="AW7">
        <f t="shared" si="26"/>
        <v>0</v>
      </c>
      <c r="AX7">
        <f t="shared" si="27"/>
        <v>0</v>
      </c>
    </row>
    <row r="8" spans="1:50" ht="63" x14ac:dyDescent="0.25">
      <c r="A8" s="115">
        <v>7</v>
      </c>
      <c r="B8" s="64" t="s">
        <v>340</v>
      </c>
      <c r="C8" s="64" t="s">
        <v>341</v>
      </c>
      <c r="D8" s="64" t="s">
        <v>342</v>
      </c>
      <c r="E8" s="65">
        <v>3000000</v>
      </c>
      <c r="F8" s="64">
        <v>4</v>
      </c>
      <c r="G8" s="64">
        <v>11</v>
      </c>
      <c r="H8" s="64">
        <v>1</v>
      </c>
      <c r="I8" s="64">
        <v>5</v>
      </c>
      <c r="J8" s="64">
        <v>3</v>
      </c>
      <c r="K8" s="64">
        <v>5</v>
      </c>
      <c r="L8" s="64">
        <v>0</v>
      </c>
      <c r="M8" s="64">
        <v>10</v>
      </c>
      <c r="N8" s="64">
        <v>2</v>
      </c>
      <c r="O8" s="64">
        <v>10</v>
      </c>
      <c r="P8" s="64">
        <v>10</v>
      </c>
      <c r="Q8" s="64">
        <v>0</v>
      </c>
      <c r="R8" s="64">
        <v>2</v>
      </c>
      <c r="S8" s="64">
        <v>3</v>
      </c>
      <c r="T8" s="64">
        <v>3</v>
      </c>
      <c r="U8" s="64">
        <v>0</v>
      </c>
      <c r="V8" s="65">
        <v>1650000</v>
      </c>
      <c r="W8" s="63">
        <f t="shared" si="0"/>
        <v>69</v>
      </c>
      <c r="X8">
        <f t="shared" si="1"/>
        <v>0</v>
      </c>
      <c r="Y8">
        <f t="shared" si="2"/>
        <v>0</v>
      </c>
      <c r="Z8">
        <f t="shared" si="3"/>
        <v>0</v>
      </c>
      <c r="AA8">
        <f t="shared" si="4"/>
        <v>0</v>
      </c>
      <c r="AB8">
        <f t="shared" si="5"/>
        <v>0</v>
      </c>
      <c r="AC8">
        <f t="shared" si="6"/>
        <v>0</v>
      </c>
      <c r="AD8">
        <f t="shared" si="7"/>
        <v>0</v>
      </c>
      <c r="AE8">
        <f t="shared" si="8"/>
        <v>0</v>
      </c>
      <c r="AF8">
        <f t="shared" si="9"/>
        <v>0</v>
      </c>
      <c r="AG8">
        <f t="shared" si="10"/>
        <v>0</v>
      </c>
      <c r="AH8">
        <f t="shared" si="11"/>
        <v>0</v>
      </c>
      <c r="AI8">
        <f t="shared" si="12"/>
        <v>1</v>
      </c>
      <c r="AJ8">
        <f t="shared" si="13"/>
        <v>0</v>
      </c>
      <c r="AK8">
        <f t="shared" si="14"/>
        <v>0</v>
      </c>
      <c r="AL8">
        <f t="shared" si="15"/>
        <v>0</v>
      </c>
      <c r="AM8">
        <f t="shared" si="16"/>
        <v>0</v>
      </c>
      <c r="AN8">
        <f t="shared" si="17"/>
        <v>0</v>
      </c>
      <c r="AO8">
        <f t="shared" si="18"/>
        <v>0</v>
      </c>
      <c r="AP8">
        <f t="shared" si="19"/>
        <v>0</v>
      </c>
      <c r="AQ8">
        <f t="shared" si="20"/>
        <v>0</v>
      </c>
      <c r="AR8">
        <f t="shared" si="21"/>
        <v>0</v>
      </c>
      <c r="AS8">
        <f t="shared" si="22"/>
        <v>0</v>
      </c>
      <c r="AT8">
        <f t="shared" si="23"/>
        <v>0</v>
      </c>
      <c r="AU8">
        <f t="shared" si="24"/>
        <v>0</v>
      </c>
      <c r="AV8">
        <f t="shared" si="25"/>
        <v>0</v>
      </c>
      <c r="AW8">
        <f t="shared" si="26"/>
        <v>0</v>
      </c>
      <c r="AX8">
        <f t="shared" si="27"/>
        <v>0</v>
      </c>
    </row>
    <row r="9" spans="1:50" ht="110.25" x14ac:dyDescent="0.25">
      <c r="A9" s="115">
        <v>8</v>
      </c>
      <c r="B9" s="62" t="s">
        <v>1690</v>
      </c>
      <c r="C9" s="62" t="s">
        <v>1703</v>
      </c>
      <c r="D9" s="62" t="s">
        <v>1704</v>
      </c>
      <c r="E9" s="60">
        <v>400000</v>
      </c>
      <c r="F9" s="61">
        <v>6</v>
      </c>
      <c r="G9" s="62">
        <v>11</v>
      </c>
      <c r="H9" s="62">
        <v>3</v>
      </c>
      <c r="I9" s="62">
        <v>2</v>
      </c>
      <c r="J9" s="62">
        <v>2</v>
      </c>
      <c r="K9" s="62">
        <v>5</v>
      </c>
      <c r="L9" s="62">
        <v>0</v>
      </c>
      <c r="M9" s="62">
        <v>10</v>
      </c>
      <c r="N9" s="62">
        <v>10</v>
      </c>
      <c r="O9" s="61">
        <v>7</v>
      </c>
      <c r="P9" s="61">
        <v>3</v>
      </c>
      <c r="Q9" s="62">
        <v>0</v>
      </c>
      <c r="R9" s="62">
        <v>2</v>
      </c>
      <c r="S9" s="62">
        <v>3</v>
      </c>
      <c r="T9" s="62">
        <v>3</v>
      </c>
      <c r="U9" s="62">
        <v>5</v>
      </c>
      <c r="V9" s="60">
        <v>240000</v>
      </c>
      <c r="W9" s="63">
        <f t="shared" si="0"/>
        <v>72</v>
      </c>
      <c r="X9">
        <f t="shared" si="1"/>
        <v>0</v>
      </c>
      <c r="Y9">
        <f t="shared" si="2"/>
        <v>0</v>
      </c>
      <c r="Z9">
        <f t="shared" si="3"/>
        <v>0</v>
      </c>
      <c r="AA9">
        <f t="shared" si="4"/>
        <v>0</v>
      </c>
      <c r="AB9">
        <f t="shared" si="5"/>
        <v>0</v>
      </c>
      <c r="AC9">
        <f t="shared" si="6"/>
        <v>0</v>
      </c>
      <c r="AD9">
        <f t="shared" si="7"/>
        <v>1</v>
      </c>
      <c r="AE9">
        <f t="shared" si="8"/>
        <v>0</v>
      </c>
      <c r="AF9">
        <f t="shared" si="9"/>
        <v>0</v>
      </c>
      <c r="AG9">
        <f t="shared" si="10"/>
        <v>0</v>
      </c>
      <c r="AH9">
        <f t="shared" si="11"/>
        <v>0</v>
      </c>
      <c r="AI9">
        <f t="shared" si="12"/>
        <v>0</v>
      </c>
      <c r="AJ9">
        <f t="shared" si="13"/>
        <v>0</v>
      </c>
      <c r="AK9">
        <f t="shared" si="14"/>
        <v>0</v>
      </c>
      <c r="AL9">
        <f t="shared" si="15"/>
        <v>0</v>
      </c>
      <c r="AM9">
        <f t="shared" si="16"/>
        <v>0</v>
      </c>
      <c r="AN9">
        <f t="shared" si="17"/>
        <v>0</v>
      </c>
      <c r="AO9">
        <f t="shared" si="18"/>
        <v>0</v>
      </c>
      <c r="AP9">
        <f t="shared" si="19"/>
        <v>0</v>
      </c>
      <c r="AQ9">
        <f t="shared" si="20"/>
        <v>0</v>
      </c>
      <c r="AR9">
        <f t="shared" si="21"/>
        <v>0</v>
      </c>
      <c r="AS9">
        <f t="shared" si="22"/>
        <v>0</v>
      </c>
      <c r="AT9">
        <f t="shared" si="23"/>
        <v>0</v>
      </c>
      <c r="AU9">
        <f t="shared" si="24"/>
        <v>0</v>
      </c>
      <c r="AV9">
        <f t="shared" si="25"/>
        <v>0</v>
      </c>
      <c r="AW9">
        <f t="shared" si="26"/>
        <v>0</v>
      </c>
      <c r="AX9">
        <f t="shared" si="27"/>
        <v>0</v>
      </c>
    </row>
    <row r="10" spans="1:50" ht="94.5" x14ac:dyDescent="0.25">
      <c r="A10" s="115">
        <v>9</v>
      </c>
      <c r="B10" s="62" t="s">
        <v>1690</v>
      </c>
      <c r="C10" s="62" t="s">
        <v>1705</v>
      </c>
      <c r="D10" s="62" t="s">
        <v>1706</v>
      </c>
      <c r="E10" s="60">
        <v>2000000</v>
      </c>
      <c r="F10" s="61">
        <v>6</v>
      </c>
      <c r="G10" s="62">
        <v>4</v>
      </c>
      <c r="H10" s="62">
        <v>3</v>
      </c>
      <c r="I10" s="62">
        <v>5</v>
      </c>
      <c r="J10" s="62">
        <v>1</v>
      </c>
      <c r="K10" s="62">
        <v>1</v>
      </c>
      <c r="L10" s="62">
        <v>0</v>
      </c>
      <c r="M10" s="62">
        <v>6</v>
      </c>
      <c r="N10" s="62">
        <v>10</v>
      </c>
      <c r="O10" s="61">
        <v>10</v>
      </c>
      <c r="P10" s="61">
        <v>10</v>
      </c>
      <c r="Q10" s="62">
        <v>0</v>
      </c>
      <c r="R10" s="62">
        <v>2</v>
      </c>
      <c r="S10" s="62">
        <v>3</v>
      </c>
      <c r="T10" s="62">
        <v>3</v>
      </c>
      <c r="U10" s="62">
        <v>5</v>
      </c>
      <c r="V10" s="60">
        <v>1060000</v>
      </c>
      <c r="W10" s="63">
        <f t="shared" si="0"/>
        <v>69</v>
      </c>
      <c r="X10">
        <f t="shared" si="1"/>
        <v>0</v>
      </c>
      <c r="Y10">
        <f t="shared" si="2"/>
        <v>0</v>
      </c>
      <c r="Z10">
        <f t="shared" si="3"/>
        <v>0</v>
      </c>
      <c r="AA10">
        <f t="shared" si="4"/>
        <v>0</v>
      </c>
      <c r="AB10">
        <f t="shared" si="5"/>
        <v>0</v>
      </c>
      <c r="AC10">
        <f t="shared" si="6"/>
        <v>0</v>
      </c>
      <c r="AD10">
        <f t="shared" si="7"/>
        <v>1</v>
      </c>
      <c r="AE10">
        <f t="shared" si="8"/>
        <v>0</v>
      </c>
      <c r="AF10">
        <f t="shared" si="9"/>
        <v>0</v>
      </c>
      <c r="AG10">
        <f t="shared" si="10"/>
        <v>0</v>
      </c>
      <c r="AH10">
        <f t="shared" si="11"/>
        <v>0</v>
      </c>
      <c r="AI10">
        <f t="shared" si="12"/>
        <v>0</v>
      </c>
      <c r="AJ10">
        <f t="shared" si="13"/>
        <v>0</v>
      </c>
      <c r="AK10">
        <f t="shared" si="14"/>
        <v>0</v>
      </c>
      <c r="AL10">
        <f t="shared" si="15"/>
        <v>0</v>
      </c>
      <c r="AM10">
        <f t="shared" si="16"/>
        <v>0</v>
      </c>
      <c r="AN10">
        <f t="shared" si="17"/>
        <v>0</v>
      </c>
      <c r="AO10">
        <f t="shared" si="18"/>
        <v>0</v>
      </c>
      <c r="AP10">
        <f t="shared" si="19"/>
        <v>0</v>
      </c>
      <c r="AQ10">
        <f t="shared" si="20"/>
        <v>0</v>
      </c>
      <c r="AR10">
        <f t="shared" si="21"/>
        <v>0</v>
      </c>
      <c r="AS10">
        <f t="shared" si="22"/>
        <v>0</v>
      </c>
      <c r="AT10">
        <f t="shared" si="23"/>
        <v>0</v>
      </c>
      <c r="AU10">
        <f t="shared" si="24"/>
        <v>0</v>
      </c>
      <c r="AV10">
        <f t="shared" si="25"/>
        <v>0</v>
      </c>
      <c r="AW10">
        <f t="shared" si="26"/>
        <v>0</v>
      </c>
      <c r="AX10">
        <f t="shared" si="27"/>
        <v>0</v>
      </c>
    </row>
    <row r="11" spans="1:50" ht="63" x14ac:dyDescent="0.25">
      <c r="A11" s="115">
        <v>10</v>
      </c>
      <c r="B11" s="64" t="s">
        <v>915</v>
      </c>
      <c r="C11" s="64" t="s">
        <v>947</v>
      </c>
      <c r="D11" s="64" t="s">
        <v>948</v>
      </c>
      <c r="E11" s="65">
        <v>300000</v>
      </c>
      <c r="F11" s="64">
        <v>10</v>
      </c>
      <c r="G11" s="64">
        <v>11</v>
      </c>
      <c r="H11" s="64">
        <v>1</v>
      </c>
      <c r="I11" s="64">
        <v>5</v>
      </c>
      <c r="J11" s="64">
        <v>0</v>
      </c>
      <c r="K11" s="64">
        <v>1</v>
      </c>
      <c r="L11" s="64">
        <v>0</v>
      </c>
      <c r="M11" s="64">
        <v>10</v>
      </c>
      <c r="N11" s="64">
        <v>4</v>
      </c>
      <c r="O11" s="64">
        <v>12</v>
      </c>
      <c r="P11" s="64">
        <v>7</v>
      </c>
      <c r="Q11" s="64">
        <v>2</v>
      </c>
      <c r="R11" s="64">
        <v>2</v>
      </c>
      <c r="S11" s="64">
        <v>3</v>
      </c>
      <c r="T11" s="64">
        <v>0</v>
      </c>
      <c r="U11" s="64">
        <v>0</v>
      </c>
      <c r="V11" s="65">
        <v>96000</v>
      </c>
      <c r="W11" s="63">
        <f t="shared" si="0"/>
        <v>68</v>
      </c>
      <c r="X11">
        <f t="shared" si="1"/>
        <v>0</v>
      </c>
      <c r="Y11">
        <f t="shared" si="2"/>
        <v>0</v>
      </c>
      <c r="Z11">
        <f t="shared" si="3"/>
        <v>0</v>
      </c>
      <c r="AA11">
        <f t="shared" si="4"/>
        <v>0</v>
      </c>
      <c r="AB11">
        <f t="shared" si="5"/>
        <v>0</v>
      </c>
      <c r="AC11">
        <f t="shared" si="6"/>
        <v>0</v>
      </c>
      <c r="AD11">
        <f t="shared" si="7"/>
        <v>0</v>
      </c>
      <c r="AE11">
        <f t="shared" si="8"/>
        <v>0</v>
      </c>
      <c r="AF11">
        <f t="shared" si="9"/>
        <v>0</v>
      </c>
      <c r="AG11">
        <f t="shared" si="10"/>
        <v>0</v>
      </c>
      <c r="AH11">
        <f t="shared" si="11"/>
        <v>0</v>
      </c>
      <c r="AI11">
        <f t="shared" si="12"/>
        <v>0</v>
      </c>
      <c r="AJ11">
        <f t="shared" si="13"/>
        <v>0</v>
      </c>
      <c r="AK11">
        <f t="shared" si="14"/>
        <v>0</v>
      </c>
      <c r="AL11">
        <f t="shared" si="15"/>
        <v>0</v>
      </c>
      <c r="AM11">
        <f t="shared" si="16"/>
        <v>0</v>
      </c>
      <c r="AN11">
        <f t="shared" si="17"/>
        <v>0</v>
      </c>
      <c r="AO11">
        <f t="shared" si="18"/>
        <v>0</v>
      </c>
      <c r="AP11">
        <f t="shared" si="19"/>
        <v>0</v>
      </c>
      <c r="AQ11">
        <f t="shared" si="20"/>
        <v>0</v>
      </c>
      <c r="AR11">
        <f t="shared" si="21"/>
        <v>0</v>
      </c>
      <c r="AS11">
        <f t="shared" si="22"/>
        <v>0</v>
      </c>
      <c r="AT11">
        <f t="shared" si="23"/>
        <v>0</v>
      </c>
      <c r="AU11">
        <f t="shared" si="24"/>
        <v>0</v>
      </c>
      <c r="AV11">
        <f t="shared" si="25"/>
        <v>0</v>
      </c>
      <c r="AW11">
        <f t="shared" si="26"/>
        <v>0</v>
      </c>
      <c r="AX11">
        <f t="shared" si="27"/>
        <v>1</v>
      </c>
    </row>
    <row r="12" spans="1:50" ht="78.75" x14ac:dyDescent="0.25">
      <c r="A12" s="115">
        <v>11</v>
      </c>
      <c r="B12" s="62" t="s">
        <v>1690</v>
      </c>
      <c r="C12" s="62" t="s">
        <v>1699</v>
      </c>
      <c r="D12" s="62" t="s">
        <v>1700</v>
      </c>
      <c r="E12" s="60">
        <v>2000000</v>
      </c>
      <c r="F12" s="61">
        <v>8</v>
      </c>
      <c r="G12" s="62">
        <v>9</v>
      </c>
      <c r="H12" s="62">
        <v>3</v>
      </c>
      <c r="I12" s="62">
        <v>5</v>
      </c>
      <c r="J12" s="62">
        <v>0</v>
      </c>
      <c r="K12" s="62">
        <v>5</v>
      </c>
      <c r="L12" s="62">
        <v>0</v>
      </c>
      <c r="M12" s="62">
        <v>6</v>
      </c>
      <c r="N12" s="62">
        <v>10</v>
      </c>
      <c r="O12" s="61">
        <v>3</v>
      </c>
      <c r="P12" s="61">
        <v>3</v>
      </c>
      <c r="Q12" s="62">
        <v>2</v>
      </c>
      <c r="R12" s="62">
        <v>2</v>
      </c>
      <c r="S12" s="62">
        <v>3</v>
      </c>
      <c r="T12" s="62">
        <v>3</v>
      </c>
      <c r="U12" s="62">
        <v>5</v>
      </c>
      <c r="V12" s="60">
        <v>1180000</v>
      </c>
      <c r="W12" s="63">
        <f t="shared" si="0"/>
        <v>67</v>
      </c>
      <c r="X12">
        <f t="shared" si="1"/>
        <v>0</v>
      </c>
      <c r="Y12">
        <f t="shared" si="2"/>
        <v>0</v>
      </c>
      <c r="Z12">
        <f t="shared" si="3"/>
        <v>0</v>
      </c>
      <c r="AA12">
        <f t="shared" si="4"/>
        <v>0</v>
      </c>
      <c r="AB12">
        <f t="shared" si="5"/>
        <v>0</v>
      </c>
      <c r="AC12">
        <f t="shared" si="6"/>
        <v>0</v>
      </c>
      <c r="AD12">
        <f t="shared" si="7"/>
        <v>1</v>
      </c>
      <c r="AE12">
        <f t="shared" si="8"/>
        <v>0</v>
      </c>
      <c r="AF12">
        <f t="shared" si="9"/>
        <v>0</v>
      </c>
      <c r="AG12">
        <f t="shared" si="10"/>
        <v>0</v>
      </c>
      <c r="AH12">
        <f t="shared" si="11"/>
        <v>0</v>
      </c>
      <c r="AI12">
        <f t="shared" si="12"/>
        <v>0</v>
      </c>
      <c r="AJ12">
        <f t="shared" si="13"/>
        <v>0</v>
      </c>
      <c r="AK12">
        <f t="shared" si="14"/>
        <v>0</v>
      </c>
      <c r="AL12">
        <f t="shared" si="15"/>
        <v>0</v>
      </c>
      <c r="AM12">
        <f t="shared" si="16"/>
        <v>0</v>
      </c>
      <c r="AN12">
        <f t="shared" si="17"/>
        <v>0</v>
      </c>
      <c r="AO12">
        <f t="shared" si="18"/>
        <v>0</v>
      </c>
      <c r="AP12">
        <f t="shared" si="19"/>
        <v>0</v>
      </c>
      <c r="AQ12">
        <f t="shared" si="20"/>
        <v>0</v>
      </c>
      <c r="AR12">
        <f t="shared" si="21"/>
        <v>0</v>
      </c>
      <c r="AS12">
        <f t="shared" si="22"/>
        <v>0</v>
      </c>
      <c r="AT12">
        <f t="shared" si="23"/>
        <v>0</v>
      </c>
      <c r="AU12">
        <f t="shared" si="24"/>
        <v>0</v>
      </c>
      <c r="AV12">
        <f t="shared" si="25"/>
        <v>0</v>
      </c>
      <c r="AW12">
        <f t="shared" si="26"/>
        <v>0</v>
      </c>
      <c r="AX12">
        <f t="shared" si="27"/>
        <v>0</v>
      </c>
    </row>
    <row r="13" spans="1:50" ht="78.75" x14ac:dyDescent="0.25">
      <c r="A13" s="115">
        <v>12</v>
      </c>
      <c r="B13" s="64" t="s">
        <v>513</v>
      </c>
      <c r="C13" s="61" t="s">
        <v>602</v>
      </c>
      <c r="D13" s="61" t="s">
        <v>603</v>
      </c>
      <c r="E13" s="60">
        <v>636700</v>
      </c>
      <c r="F13" s="61">
        <v>10</v>
      </c>
      <c r="G13" s="61">
        <v>7</v>
      </c>
      <c r="H13" s="61">
        <v>3</v>
      </c>
      <c r="I13" s="61">
        <v>3</v>
      </c>
      <c r="J13" s="61">
        <v>0</v>
      </c>
      <c r="K13" s="61">
        <v>5</v>
      </c>
      <c r="L13" s="61">
        <v>0</v>
      </c>
      <c r="M13" s="61">
        <v>3</v>
      </c>
      <c r="N13" s="61">
        <v>3</v>
      </c>
      <c r="O13" s="61">
        <v>10</v>
      </c>
      <c r="P13" s="61">
        <v>10</v>
      </c>
      <c r="Q13" s="61">
        <v>2</v>
      </c>
      <c r="R13" s="61">
        <v>2</v>
      </c>
      <c r="S13" s="61">
        <v>3</v>
      </c>
      <c r="T13" s="61">
        <v>3</v>
      </c>
      <c r="U13" s="61">
        <v>0</v>
      </c>
      <c r="V13" s="60">
        <v>235420</v>
      </c>
      <c r="W13" s="63">
        <f t="shared" si="0"/>
        <v>64</v>
      </c>
      <c r="X13">
        <f t="shared" si="1"/>
        <v>0</v>
      </c>
      <c r="Y13">
        <f t="shared" si="2"/>
        <v>0</v>
      </c>
      <c r="Z13">
        <f t="shared" si="3"/>
        <v>0</v>
      </c>
      <c r="AA13">
        <f t="shared" si="4"/>
        <v>0</v>
      </c>
      <c r="AB13">
        <f t="shared" si="5"/>
        <v>0</v>
      </c>
      <c r="AC13">
        <f t="shared" si="6"/>
        <v>0</v>
      </c>
      <c r="AD13">
        <f t="shared" si="7"/>
        <v>0</v>
      </c>
      <c r="AE13">
        <f t="shared" si="8"/>
        <v>0</v>
      </c>
      <c r="AF13">
        <f t="shared" si="9"/>
        <v>0</v>
      </c>
      <c r="AG13">
        <f t="shared" si="10"/>
        <v>0</v>
      </c>
      <c r="AH13">
        <f t="shared" si="11"/>
        <v>0</v>
      </c>
      <c r="AI13">
        <f t="shared" si="12"/>
        <v>0</v>
      </c>
      <c r="AJ13">
        <f t="shared" si="13"/>
        <v>0</v>
      </c>
      <c r="AK13">
        <f t="shared" si="14"/>
        <v>0</v>
      </c>
      <c r="AL13">
        <f t="shared" si="15"/>
        <v>0</v>
      </c>
      <c r="AM13">
        <f t="shared" si="16"/>
        <v>0</v>
      </c>
      <c r="AN13">
        <f t="shared" si="17"/>
        <v>0</v>
      </c>
      <c r="AO13">
        <f t="shared" si="18"/>
        <v>0</v>
      </c>
      <c r="AP13">
        <f t="shared" si="19"/>
        <v>0</v>
      </c>
      <c r="AQ13">
        <f t="shared" si="20"/>
        <v>0</v>
      </c>
      <c r="AR13">
        <f t="shared" si="21"/>
        <v>0</v>
      </c>
      <c r="AS13">
        <f t="shared" si="22"/>
        <v>0</v>
      </c>
      <c r="AT13">
        <f t="shared" si="23"/>
        <v>0</v>
      </c>
      <c r="AU13">
        <f t="shared" si="24"/>
        <v>0</v>
      </c>
      <c r="AV13">
        <f t="shared" si="25"/>
        <v>0</v>
      </c>
      <c r="AW13">
        <f t="shared" si="26"/>
        <v>0</v>
      </c>
      <c r="AX13">
        <f t="shared" si="27"/>
        <v>1</v>
      </c>
    </row>
    <row r="14" spans="1:50" ht="78.75" x14ac:dyDescent="0.25">
      <c r="A14" s="115">
        <v>13</v>
      </c>
      <c r="B14" s="59" t="s">
        <v>51</v>
      </c>
      <c r="C14" s="59" t="s">
        <v>95</v>
      </c>
      <c r="D14" s="59" t="s">
        <v>96</v>
      </c>
      <c r="E14" s="65">
        <v>400000</v>
      </c>
      <c r="F14" s="64">
        <v>8</v>
      </c>
      <c r="G14" s="59">
        <v>11</v>
      </c>
      <c r="H14" s="59">
        <v>1</v>
      </c>
      <c r="I14" s="59">
        <v>2</v>
      </c>
      <c r="J14" s="59">
        <v>2</v>
      </c>
      <c r="K14" s="59">
        <v>5</v>
      </c>
      <c r="L14" s="59">
        <v>0</v>
      </c>
      <c r="M14" s="59">
        <v>4</v>
      </c>
      <c r="N14" s="59">
        <v>9</v>
      </c>
      <c r="O14" s="64">
        <v>10</v>
      </c>
      <c r="P14" s="64">
        <v>3</v>
      </c>
      <c r="Q14" s="59">
        <v>0</v>
      </c>
      <c r="R14" s="59">
        <v>2</v>
      </c>
      <c r="S14" s="59">
        <v>3</v>
      </c>
      <c r="T14" s="59">
        <v>3</v>
      </c>
      <c r="U14" s="59">
        <v>0</v>
      </c>
      <c r="V14" s="60">
        <v>216000</v>
      </c>
      <c r="W14" s="63">
        <f t="shared" si="0"/>
        <v>63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B14">
        <f t="shared" si="5"/>
        <v>0</v>
      </c>
      <c r="AC14">
        <f t="shared" si="6"/>
        <v>0</v>
      </c>
      <c r="AD14">
        <f t="shared" si="7"/>
        <v>1</v>
      </c>
      <c r="AE14">
        <f t="shared" si="8"/>
        <v>0</v>
      </c>
      <c r="AF14">
        <f t="shared" si="9"/>
        <v>0</v>
      </c>
      <c r="AG14">
        <f t="shared" si="10"/>
        <v>0</v>
      </c>
      <c r="AH14">
        <f t="shared" si="11"/>
        <v>0</v>
      </c>
      <c r="AI14">
        <f t="shared" si="12"/>
        <v>0</v>
      </c>
      <c r="AJ14">
        <f t="shared" si="13"/>
        <v>0</v>
      </c>
      <c r="AK14">
        <f t="shared" si="14"/>
        <v>0</v>
      </c>
      <c r="AL14">
        <f t="shared" si="15"/>
        <v>0</v>
      </c>
      <c r="AM14">
        <f t="shared" si="16"/>
        <v>0</v>
      </c>
      <c r="AN14">
        <f t="shared" si="17"/>
        <v>0</v>
      </c>
      <c r="AO14">
        <f t="shared" si="18"/>
        <v>0</v>
      </c>
      <c r="AP14">
        <f t="shared" si="19"/>
        <v>0</v>
      </c>
      <c r="AQ14">
        <f t="shared" si="20"/>
        <v>0</v>
      </c>
      <c r="AR14">
        <f t="shared" si="21"/>
        <v>0</v>
      </c>
      <c r="AS14">
        <f t="shared" si="22"/>
        <v>0</v>
      </c>
      <c r="AT14">
        <f t="shared" si="23"/>
        <v>0</v>
      </c>
      <c r="AU14">
        <f t="shared" si="24"/>
        <v>0</v>
      </c>
      <c r="AV14">
        <f t="shared" si="25"/>
        <v>0</v>
      </c>
      <c r="AW14">
        <f t="shared" si="26"/>
        <v>0</v>
      </c>
      <c r="AX14">
        <f t="shared" si="27"/>
        <v>0</v>
      </c>
    </row>
    <row r="15" spans="1:50" ht="63" x14ac:dyDescent="0.25">
      <c r="A15" s="115">
        <v>14</v>
      </c>
      <c r="B15" s="64" t="s">
        <v>915</v>
      </c>
      <c r="C15" s="64" t="s">
        <v>175</v>
      </c>
      <c r="D15" s="64" t="s">
        <v>942</v>
      </c>
      <c r="E15" s="65">
        <v>153732</v>
      </c>
      <c r="F15" s="64">
        <v>10</v>
      </c>
      <c r="G15" s="64">
        <v>3</v>
      </c>
      <c r="H15" s="64">
        <v>3</v>
      </c>
      <c r="I15" s="64">
        <v>4</v>
      </c>
      <c r="J15" s="64">
        <v>0</v>
      </c>
      <c r="K15" s="64">
        <v>5</v>
      </c>
      <c r="L15" s="64">
        <v>0</v>
      </c>
      <c r="M15" s="64">
        <v>10</v>
      </c>
      <c r="N15" s="64">
        <v>1</v>
      </c>
      <c r="O15" s="64">
        <v>10</v>
      </c>
      <c r="P15" s="64">
        <v>10</v>
      </c>
      <c r="Q15" s="64">
        <v>2</v>
      </c>
      <c r="R15" s="64">
        <v>2</v>
      </c>
      <c r="S15" s="64">
        <v>3</v>
      </c>
      <c r="T15" s="64">
        <v>0</v>
      </c>
      <c r="U15" s="64">
        <v>0</v>
      </c>
      <c r="V15" s="65">
        <v>56880.84</v>
      </c>
      <c r="W15" s="63">
        <f t="shared" si="0"/>
        <v>63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B15">
        <f t="shared" si="5"/>
        <v>0</v>
      </c>
      <c r="AC15">
        <f t="shared" si="6"/>
        <v>0</v>
      </c>
      <c r="AD15">
        <f t="shared" si="7"/>
        <v>0</v>
      </c>
      <c r="AE15">
        <f t="shared" si="8"/>
        <v>0</v>
      </c>
      <c r="AF15">
        <f t="shared" si="9"/>
        <v>0</v>
      </c>
      <c r="AG15">
        <f t="shared" si="10"/>
        <v>0</v>
      </c>
      <c r="AH15">
        <f t="shared" si="11"/>
        <v>0</v>
      </c>
      <c r="AI15">
        <f t="shared" si="12"/>
        <v>0</v>
      </c>
      <c r="AJ15">
        <f t="shared" si="13"/>
        <v>0</v>
      </c>
      <c r="AK15">
        <f t="shared" si="14"/>
        <v>0</v>
      </c>
      <c r="AL15">
        <f t="shared" si="15"/>
        <v>0</v>
      </c>
      <c r="AM15">
        <f t="shared" si="16"/>
        <v>0</v>
      </c>
      <c r="AN15">
        <f t="shared" si="17"/>
        <v>0</v>
      </c>
      <c r="AO15">
        <f t="shared" si="18"/>
        <v>0</v>
      </c>
      <c r="AP15">
        <f t="shared" si="19"/>
        <v>0</v>
      </c>
      <c r="AQ15">
        <f t="shared" si="20"/>
        <v>0</v>
      </c>
      <c r="AR15">
        <f t="shared" si="21"/>
        <v>0</v>
      </c>
      <c r="AS15">
        <f t="shared" si="22"/>
        <v>0</v>
      </c>
      <c r="AT15">
        <f t="shared" si="23"/>
        <v>0</v>
      </c>
      <c r="AU15">
        <f t="shared" si="24"/>
        <v>0</v>
      </c>
      <c r="AV15">
        <f t="shared" si="25"/>
        <v>0</v>
      </c>
      <c r="AW15">
        <f t="shared" si="26"/>
        <v>0</v>
      </c>
      <c r="AX15">
        <f t="shared" si="27"/>
        <v>1</v>
      </c>
    </row>
    <row r="16" spans="1:50" ht="94.5" x14ac:dyDescent="0.25">
      <c r="A16" s="115">
        <v>15</v>
      </c>
      <c r="B16" s="59" t="s">
        <v>51</v>
      </c>
      <c r="C16" s="59" t="s">
        <v>97</v>
      </c>
      <c r="D16" s="59" t="s">
        <v>98</v>
      </c>
      <c r="E16" s="65">
        <v>750000</v>
      </c>
      <c r="F16" s="64">
        <v>8</v>
      </c>
      <c r="G16" s="59">
        <v>6</v>
      </c>
      <c r="H16" s="59">
        <v>1</v>
      </c>
      <c r="I16" s="59">
        <v>5</v>
      </c>
      <c r="J16" s="62">
        <v>0</v>
      </c>
      <c r="K16" s="59">
        <v>0</v>
      </c>
      <c r="L16" s="59">
        <v>5</v>
      </c>
      <c r="M16" s="59">
        <v>0</v>
      </c>
      <c r="N16" s="59">
        <v>9</v>
      </c>
      <c r="O16" s="64">
        <v>9</v>
      </c>
      <c r="P16" s="64">
        <v>5</v>
      </c>
      <c r="Q16" s="59">
        <v>7</v>
      </c>
      <c r="R16" s="59">
        <v>2</v>
      </c>
      <c r="S16" s="59">
        <v>2</v>
      </c>
      <c r="T16" s="59">
        <v>3</v>
      </c>
      <c r="U16" s="59">
        <v>0</v>
      </c>
      <c r="V16" s="65">
        <v>427500</v>
      </c>
      <c r="W16" s="63">
        <f t="shared" si="0"/>
        <v>62</v>
      </c>
      <c r="X16">
        <f t="shared" si="1"/>
        <v>0</v>
      </c>
      <c r="Y16">
        <f t="shared" si="2"/>
        <v>0</v>
      </c>
      <c r="Z16">
        <f t="shared" si="3"/>
        <v>0</v>
      </c>
      <c r="AA16">
        <f t="shared" si="4"/>
        <v>0</v>
      </c>
      <c r="AB16">
        <f t="shared" si="5"/>
        <v>0</v>
      </c>
      <c r="AC16">
        <f t="shared" si="6"/>
        <v>0</v>
      </c>
      <c r="AD16">
        <f t="shared" si="7"/>
        <v>1</v>
      </c>
      <c r="AE16">
        <f t="shared" si="8"/>
        <v>0</v>
      </c>
      <c r="AF16">
        <f t="shared" si="9"/>
        <v>0</v>
      </c>
      <c r="AG16">
        <f t="shared" si="10"/>
        <v>0</v>
      </c>
      <c r="AH16">
        <f t="shared" si="11"/>
        <v>0</v>
      </c>
      <c r="AI16">
        <f t="shared" si="12"/>
        <v>0</v>
      </c>
      <c r="AJ16">
        <f t="shared" si="13"/>
        <v>0</v>
      </c>
      <c r="AK16">
        <f t="shared" si="14"/>
        <v>0</v>
      </c>
      <c r="AL16">
        <f t="shared" si="15"/>
        <v>0</v>
      </c>
      <c r="AM16">
        <f t="shared" si="16"/>
        <v>0</v>
      </c>
      <c r="AN16">
        <f t="shared" si="17"/>
        <v>0</v>
      </c>
      <c r="AO16">
        <f t="shared" si="18"/>
        <v>0</v>
      </c>
      <c r="AP16">
        <f t="shared" si="19"/>
        <v>0</v>
      </c>
      <c r="AQ16">
        <f t="shared" si="20"/>
        <v>0</v>
      </c>
      <c r="AR16">
        <f t="shared" si="21"/>
        <v>0</v>
      </c>
      <c r="AS16">
        <f t="shared" si="22"/>
        <v>0</v>
      </c>
      <c r="AT16">
        <f t="shared" si="23"/>
        <v>0</v>
      </c>
      <c r="AU16">
        <f t="shared" si="24"/>
        <v>0</v>
      </c>
      <c r="AV16">
        <f t="shared" si="25"/>
        <v>0</v>
      </c>
      <c r="AW16">
        <f t="shared" si="26"/>
        <v>0</v>
      </c>
      <c r="AX16">
        <f t="shared" si="27"/>
        <v>0</v>
      </c>
    </row>
    <row r="17" spans="1:50" ht="47.25" x14ac:dyDescent="0.25">
      <c r="A17" s="115">
        <v>16</v>
      </c>
      <c r="B17" s="64" t="s">
        <v>644</v>
      </c>
      <c r="C17" s="64" t="s">
        <v>697</v>
      </c>
      <c r="D17" s="64" t="s">
        <v>698</v>
      </c>
      <c r="E17" s="60">
        <v>230000</v>
      </c>
      <c r="F17" s="61">
        <v>10</v>
      </c>
      <c r="G17" s="61">
        <v>11</v>
      </c>
      <c r="H17" s="61">
        <v>1</v>
      </c>
      <c r="I17" s="61">
        <v>5</v>
      </c>
      <c r="J17" s="61">
        <v>0</v>
      </c>
      <c r="K17" s="61">
        <v>1</v>
      </c>
      <c r="L17" s="61">
        <v>0</v>
      </c>
      <c r="M17" s="61">
        <v>10</v>
      </c>
      <c r="N17" s="61">
        <v>1</v>
      </c>
      <c r="O17" s="61">
        <v>3</v>
      </c>
      <c r="P17" s="61">
        <v>10</v>
      </c>
      <c r="Q17" s="61">
        <v>1</v>
      </c>
      <c r="R17" s="61">
        <v>2</v>
      </c>
      <c r="S17" s="61">
        <v>3</v>
      </c>
      <c r="T17" s="61">
        <v>3</v>
      </c>
      <c r="U17" s="61">
        <v>0</v>
      </c>
      <c r="V17" s="60">
        <v>96600</v>
      </c>
      <c r="W17" s="63">
        <f t="shared" si="0"/>
        <v>61</v>
      </c>
      <c r="X17">
        <f t="shared" si="1"/>
        <v>0</v>
      </c>
      <c r="Y17">
        <f t="shared" si="2"/>
        <v>0</v>
      </c>
      <c r="Z17">
        <f t="shared" si="3"/>
        <v>0</v>
      </c>
      <c r="AA17">
        <f t="shared" si="4"/>
        <v>0</v>
      </c>
      <c r="AB17">
        <f t="shared" si="5"/>
        <v>0</v>
      </c>
      <c r="AC17">
        <f t="shared" si="6"/>
        <v>0</v>
      </c>
      <c r="AD17">
        <f t="shared" si="7"/>
        <v>0</v>
      </c>
      <c r="AE17">
        <f t="shared" si="8"/>
        <v>0</v>
      </c>
      <c r="AF17">
        <f t="shared" si="9"/>
        <v>0</v>
      </c>
      <c r="AG17">
        <f t="shared" si="10"/>
        <v>0</v>
      </c>
      <c r="AH17">
        <f t="shared" si="11"/>
        <v>0</v>
      </c>
      <c r="AI17">
        <f t="shared" si="12"/>
        <v>0</v>
      </c>
      <c r="AJ17">
        <f t="shared" si="13"/>
        <v>0</v>
      </c>
      <c r="AK17">
        <f t="shared" si="14"/>
        <v>0</v>
      </c>
      <c r="AL17">
        <f t="shared" si="15"/>
        <v>0</v>
      </c>
      <c r="AM17">
        <f t="shared" si="16"/>
        <v>0</v>
      </c>
      <c r="AN17">
        <f t="shared" si="17"/>
        <v>0</v>
      </c>
      <c r="AO17">
        <f t="shared" si="18"/>
        <v>0</v>
      </c>
      <c r="AP17">
        <f t="shared" si="19"/>
        <v>0</v>
      </c>
      <c r="AQ17">
        <f t="shared" si="20"/>
        <v>0</v>
      </c>
      <c r="AR17">
        <f t="shared" si="21"/>
        <v>0</v>
      </c>
      <c r="AS17">
        <f t="shared" si="22"/>
        <v>0</v>
      </c>
      <c r="AT17">
        <f t="shared" si="23"/>
        <v>0</v>
      </c>
      <c r="AU17">
        <f t="shared" si="24"/>
        <v>0</v>
      </c>
      <c r="AV17">
        <f t="shared" si="25"/>
        <v>0</v>
      </c>
      <c r="AW17">
        <f t="shared" si="26"/>
        <v>0</v>
      </c>
      <c r="AX17">
        <f t="shared" si="27"/>
        <v>1</v>
      </c>
    </row>
    <row r="18" spans="1:50" ht="78.75" x14ac:dyDescent="0.25">
      <c r="A18" s="115">
        <v>17</v>
      </c>
      <c r="B18" s="62" t="s">
        <v>1690</v>
      </c>
      <c r="C18" s="62" t="s">
        <v>1697</v>
      </c>
      <c r="D18" s="62" t="s">
        <v>1698</v>
      </c>
      <c r="E18" s="60">
        <v>300000</v>
      </c>
      <c r="F18" s="61">
        <v>6</v>
      </c>
      <c r="G18" s="62">
        <v>11</v>
      </c>
      <c r="H18" s="62">
        <v>3</v>
      </c>
      <c r="I18" s="62">
        <v>3</v>
      </c>
      <c r="J18" s="62">
        <v>1</v>
      </c>
      <c r="K18" s="62">
        <v>4</v>
      </c>
      <c r="L18" s="62">
        <v>0</v>
      </c>
      <c r="M18" s="62">
        <v>7</v>
      </c>
      <c r="N18" s="62">
        <v>4</v>
      </c>
      <c r="O18" s="61">
        <v>5</v>
      </c>
      <c r="P18" s="61">
        <v>3</v>
      </c>
      <c r="Q18" s="62">
        <v>0</v>
      </c>
      <c r="R18" s="62">
        <v>2</v>
      </c>
      <c r="S18" s="62">
        <v>3</v>
      </c>
      <c r="T18" s="62">
        <v>3</v>
      </c>
      <c r="U18" s="62">
        <v>5</v>
      </c>
      <c r="V18" s="60">
        <v>185000</v>
      </c>
      <c r="W18" s="63">
        <f t="shared" si="0"/>
        <v>60</v>
      </c>
      <c r="X18">
        <f t="shared" si="1"/>
        <v>0</v>
      </c>
      <c r="Y18">
        <f t="shared" si="2"/>
        <v>0</v>
      </c>
      <c r="Z18">
        <f t="shared" si="3"/>
        <v>0</v>
      </c>
      <c r="AA18">
        <f t="shared" si="4"/>
        <v>0</v>
      </c>
      <c r="AB18">
        <f t="shared" si="5"/>
        <v>0</v>
      </c>
      <c r="AC18">
        <f t="shared" si="6"/>
        <v>0</v>
      </c>
      <c r="AD18">
        <f t="shared" si="7"/>
        <v>1</v>
      </c>
      <c r="AE18">
        <f t="shared" si="8"/>
        <v>0</v>
      </c>
      <c r="AF18">
        <f t="shared" si="9"/>
        <v>0</v>
      </c>
      <c r="AG18">
        <f t="shared" si="10"/>
        <v>0</v>
      </c>
      <c r="AH18">
        <f t="shared" si="11"/>
        <v>0</v>
      </c>
      <c r="AI18">
        <f t="shared" si="12"/>
        <v>0</v>
      </c>
      <c r="AJ18">
        <f t="shared" si="13"/>
        <v>0</v>
      </c>
      <c r="AK18">
        <f t="shared" si="14"/>
        <v>0</v>
      </c>
      <c r="AL18">
        <f t="shared" si="15"/>
        <v>0</v>
      </c>
      <c r="AM18">
        <f t="shared" si="16"/>
        <v>0</v>
      </c>
      <c r="AN18">
        <f t="shared" si="17"/>
        <v>0</v>
      </c>
      <c r="AO18">
        <f t="shared" si="18"/>
        <v>0</v>
      </c>
      <c r="AP18">
        <f t="shared" si="19"/>
        <v>0</v>
      </c>
      <c r="AQ18">
        <f t="shared" si="20"/>
        <v>0</v>
      </c>
      <c r="AR18">
        <f t="shared" si="21"/>
        <v>0</v>
      </c>
      <c r="AS18">
        <f t="shared" si="22"/>
        <v>0</v>
      </c>
      <c r="AT18">
        <f t="shared" si="23"/>
        <v>0</v>
      </c>
      <c r="AU18">
        <f t="shared" si="24"/>
        <v>0</v>
      </c>
      <c r="AV18">
        <f t="shared" si="25"/>
        <v>0</v>
      </c>
      <c r="AW18">
        <f t="shared" si="26"/>
        <v>0</v>
      </c>
      <c r="AX18">
        <f t="shared" si="27"/>
        <v>0</v>
      </c>
    </row>
    <row r="19" spans="1:50" ht="78.75" x14ac:dyDescent="0.25">
      <c r="A19" s="115">
        <v>18</v>
      </c>
      <c r="B19" s="62" t="s">
        <v>1690</v>
      </c>
      <c r="C19" s="62" t="s">
        <v>1691</v>
      </c>
      <c r="D19" s="62" t="s">
        <v>1692</v>
      </c>
      <c r="E19" s="60">
        <v>100000</v>
      </c>
      <c r="F19" s="62">
        <v>2</v>
      </c>
      <c r="G19" s="62">
        <v>6</v>
      </c>
      <c r="H19" s="62">
        <v>3</v>
      </c>
      <c r="I19" s="62">
        <v>2</v>
      </c>
      <c r="J19" s="62">
        <v>0</v>
      </c>
      <c r="K19" s="62">
        <v>5</v>
      </c>
      <c r="L19" s="62">
        <v>0</v>
      </c>
      <c r="M19" s="62">
        <v>8</v>
      </c>
      <c r="N19" s="62">
        <v>10</v>
      </c>
      <c r="O19" s="61">
        <v>10</v>
      </c>
      <c r="P19" s="61">
        <v>3</v>
      </c>
      <c r="Q19" s="62">
        <v>0</v>
      </c>
      <c r="R19" s="62">
        <v>2</v>
      </c>
      <c r="S19" s="62">
        <v>3</v>
      </c>
      <c r="T19" s="62">
        <v>0</v>
      </c>
      <c r="U19" s="62">
        <v>5</v>
      </c>
      <c r="V19" s="60">
        <v>52000</v>
      </c>
      <c r="W19" s="63">
        <f t="shared" si="0"/>
        <v>59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0</v>
      </c>
      <c r="AB19">
        <f t="shared" si="5"/>
        <v>0</v>
      </c>
      <c r="AC19">
        <f t="shared" si="6"/>
        <v>0</v>
      </c>
      <c r="AD19">
        <f t="shared" si="7"/>
        <v>1</v>
      </c>
      <c r="AE19">
        <f t="shared" si="8"/>
        <v>0</v>
      </c>
      <c r="AF19">
        <f t="shared" si="9"/>
        <v>0</v>
      </c>
      <c r="AG19">
        <f t="shared" si="10"/>
        <v>0</v>
      </c>
      <c r="AH19">
        <f t="shared" si="11"/>
        <v>0</v>
      </c>
      <c r="AI19">
        <f t="shared" si="12"/>
        <v>0</v>
      </c>
      <c r="AJ19">
        <f t="shared" si="13"/>
        <v>0</v>
      </c>
      <c r="AK19">
        <f t="shared" si="14"/>
        <v>0</v>
      </c>
      <c r="AL19">
        <f t="shared" si="15"/>
        <v>0</v>
      </c>
      <c r="AM19">
        <f t="shared" si="16"/>
        <v>0</v>
      </c>
      <c r="AN19">
        <f t="shared" si="17"/>
        <v>0</v>
      </c>
      <c r="AO19">
        <f t="shared" si="18"/>
        <v>0</v>
      </c>
      <c r="AP19">
        <f t="shared" si="19"/>
        <v>0</v>
      </c>
      <c r="AQ19">
        <f t="shared" si="20"/>
        <v>0</v>
      </c>
      <c r="AR19">
        <f t="shared" si="21"/>
        <v>0</v>
      </c>
      <c r="AS19">
        <f t="shared" si="22"/>
        <v>0</v>
      </c>
      <c r="AT19">
        <f t="shared" si="23"/>
        <v>0</v>
      </c>
      <c r="AU19">
        <f t="shared" si="24"/>
        <v>0</v>
      </c>
      <c r="AV19">
        <f t="shared" si="25"/>
        <v>0</v>
      </c>
      <c r="AW19">
        <f t="shared" si="26"/>
        <v>0</v>
      </c>
      <c r="AX19">
        <f t="shared" si="27"/>
        <v>0</v>
      </c>
    </row>
    <row r="20" spans="1:50" ht="94.5" x14ac:dyDescent="0.25">
      <c r="A20" s="115">
        <v>19</v>
      </c>
      <c r="B20" s="62" t="s">
        <v>1690</v>
      </c>
      <c r="C20" s="62" t="s">
        <v>1693</v>
      </c>
      <c r="D20" s="62" t="s">
        <v>1694</v>
      </c>
      <c r="E20" s="60">
        <v>3000000</v>
      </c>
      <c r="F20" s="62">
        <v>0</v>
      </c>
      <c r="G20" s="62">
        <v>11</v>
      </c>
      <c r="H20" s="62">
        <v>1</v>
      </c>
      <c r="I20" s="62">
        <v>4</v>
      </c>
      <c r="J20" s="62">
        <v>0</v>
      </c>
      <c r="K20" s="62">
        <v>2</v>
      </c>
      <c r="L20" s="62">
        <v>3</v>
      </c>
      <c r="M20" s="62">
        <v>1</v>
      </c>
      <c r="N20" s="62">
        <v>9</v>
      </c>
      <c r="O20" s="61">
        <v>10</v>
      </c>
      <c r="P20" s="61">
        <v>3</v>
      </c>
      <c r="Q20" s="62">
        <v>2</v>
      </c>
      <c r="R20" s="62">
        <v>2</v>
      </c>
      <c r="S20" s="62">
        <v>3</v>
      </c>
      <c r="T20" s="62">
        <v>3</v>
      </c>
      <c r="U20" s="62">
        <v>5</v>
      </c>
      <c r="V20" s="60">
        <v>1950000</v>
      </c>
      <c r="W20" s="63">
        <f t="shared" si="0"/>
        <v>59</v>
      </c>
      <c r="X20">
        <f t="shared" si="1"/>
        <v>0</v>
      </c>
      <c r="Y20">
        <f t="shared" si="2"/>
        <v>0</v>
      </c>
      <c r="Z20">
        <f t="shared" si="3"/>
        <v>0</v>
      </c>
      <c r="AA20">
        <f t="shared" si="4"/>
        <v>0</v>
      </c>
      <c r="AB20">
        <f t="shared" si="5"/>
        <v>0</v>
      </c>
      <c r="AC20">
        <f t="shared" si="6"/>
        <v>0</v>
      </c>
      <c r="AD20">
        <f t="shared" si="7"/>
        <v>1</v>
      </c>
      <c r="AE20">
        <f t="shared" si="8"/>
        <v>0</v>
      </c>
      <c r="AF20">
        <f t="shared" si="9"/>
        <v>0</v>
      </c>
      <c r="AG20">
        <f t="shared" si="10"/>
        <v>0</v>
      </c>
      <c r="AH20">
        <f t="shared" si="11"/>
        <v>0</v>
      </c>
      <c r="AI20">
        <f t="shared" si="12"/>
        <v>0</v>
      </c>
      <c r="AJ20">
        <f t="shared" si="13"/>
        <v>0</v>
      </c>
      <c r="AK20">
        <f t="shared" si="14"/>
        <v>0</v>
      </c>
      <c r="AL20">
        <f t="shared" si="15"/>
        <v>0</v>
      </c>
      <c r="AM20">
        <f t="shared" si="16"/>
        <v>0</v>
      </c>
      <c r="AN20">
        <f t="shared" si="17"/>
        <v>0</v>
      </c>
      <c r="AO20">
        <f t="shared" si="18"/>
        <v>0</v>
      </c>
      <c r="AP20">
        <f t="shared" si="19"/>
        <v>0</v>
      </c>
      <c r="AQ20">
        <f t="shared" si="20"/>
        <v>0</v>
      </c>
      <c r="AR20">
        <f t="shared" si="21"/>
        <v>0</v>
      </c>
      <c r="AS20">
        <f t="shared" si="22"/>
        <v>0</v>
      </c>
      <c r="AT20">
        <f t="shared" si="23"/>
        <v>0</v>
      </c>
      <c r="AU20">
        <f t="shared" si="24"/>
        <v>0</v>
      </c>
      <c r="AV20">
        <f t="shared" si="25"/>
        <v>0</v>
      </c>
      <c r="AW20">
        <f t="shared" si="26"/>
        <v>0</v>
      </c>
      <c r="AX20">
        <f t="shared" si="27"/>
        <v>0</v>
      </c>
    </row>
    <row r="21" spans="1:50" ht="110.25" x14ac:dyDescent="0.25">
      <c r="A21" s="115">
        <v>20</v>
      </c>
      <c r="B21" s="62" t="s">
        <v>1690</v>
      </c>
      <c r="C21" s="62" t="s">
        <v>1695</v>
      </c>
      <c r="D21" s="62" t="s">
        <v>1696</v>
      </c>
      <c r="E21" s="60">
        <v>2000000</v>
      </c>
      <c r="F21" s="61">
        <v>8</v>
      </c>
      <c r="G21" s="62">
        <v>4</v>
      </c>
      <c r="H21" s="62">
        <v>3</v>
      </c>
      <c r="I21" s="62">
        <v>3</v>
      </c>
      <c r="J21" s="62">
        <v>2</v>
      </c>
      <c r="K21" s="62">
        <v>1</v>
      </c>
      <c r="L21" s="62">
        <v>0</v>
      </c>
      <c r="M21" s="62">
        <v>1</v>
      </c>
      <c r="N21" s="62">
        <v>9</v>
      </c>
      <c r="O21" s="61">
        <v>5</v>
      </c>
      <c r="P21" s="61">
        <v>10</v>
      </c>
      <c r="Q21" s="62">
        <v>0</v>
      </c>
      <c r="R21" s="62">
        <v>2</v>
      </c>
      <c r="S21" s="62">
        <v>3</v>
      </c>
      <c r="T21" s="62">
        <v>3</v>
      </c>
      <c r="U21" s="62">
        <v>5</v>
      </c>
      <c r="V21" s="60">
        <v>980000</v>
      </c>
      <c r="W21" s="63">
        <f t="shared" si="0"/>
        <v>59</v>
      </c>
      <c r="X21">
        <f t="shared" si="1"/>
        <v>0</v>
      </c>
      <c r="Y21">
        <f t="shared" si="2"/>
        <v>0</v>
      </c>
      <c r="Z21">
        <f t="shared" si="3"/>
        <v>0</v>
      </c>
      <c r="AA21">
        <f t="shared" si="4"/>
        <v>0</v>
      </c>
      <c r="AB21">
        <f t="shared" si="5"/>
        <v>0</v>
      </c>
      <c r="AC21">
        <f t="shared" si="6"/>
        <v>0</v>
      </c>
      <c r="AD21">
        <f t="shared" si="7"/>
        <v>1</v>
      </c>
      <c r="AE21">
        <f t="shared" si="8"/>
        <v>0</v>
      </c>
      <c r="AF21">
        <f t="shared" si="9"/>
        <v>0</v>
      </c>
      <c r="AG21">
        <f t="shared" si="10"/>
        <v>0</v>
      </c>
      <c r="AH21">
        <f t="shared" si="11"/>
        <v>0</v>
      </c>
      <c r="AI21">
        <f t="shared" si="12"/>
        <v>0</v>
      </c>
      <c r="AJ21">
        <f t="shared" si="13"/>
        <v>0</v>
      </c>
      <c r="AK21">
        <f t="shared" si="14"/>
        <v>0</v>
      </c>
      <c r="AL21">
        <f t="shared" si="15"/>
        <v>0</v>
      </c>
      <c r="AM21">
        <f t="shared" si="16"/>
        <v>0</v>
      </c>
      <c r="AN21">
        <f t="shared" si="17"/>
        <v>0</v>
      </c>
      <c r="AO21">
        <f t="shared" si="18"/>
        <v>0</v>
      </c>
      <c r="AP21">
        <f t="shared" si="19"/>
        <v>0</v>
      </c>
      <c r="AQ21">
        <f t="shared" si="20"/>
        <v>0</v>
      </c>
      <c r="AR21">
        <f t="shared" si="21"/>
        <v>0</v>
      </c>
      <c r="AS21">
        <f t="shared" si="22"/>
        <v>0</v>
      </c>
      <c r="AT21">
        <f t="shared" si="23"/>
        <v>0</v>
      </c>
      <c r="AU21">
        <f t="shared" si="24"/>
        <v>0</v>
      </c>
      <c r="AV21">
        <f t="shared" si="25"/>
        <v>0</v>
      </c>
      <c r="AW21">
        <f t="shared" si="26"/>
        <v>0</v>
      </c>
      <c r="AX21">
        <f t="shared" si="27"/>
        <v>0</v>
      </c>
    </row>
    <row r="22" spans="1:50" ht="157.5" x14ac:dyDescent="0.25">
      <c r="A22" s="115">
        <v>21</v>
      </c>
      <c r="B22" s="64" t="s">
        <v>504</v>
      </c>
      <c r="C22" s="64" t="s">
        <v>528</v>
      </c>
      <c r="D22" s="64" t="s">
        <v>529</v>
      </c>
      <c r="E22" s="65">
        <v>1725000</v>
      </c>
      <c r="F22" s="64">
        <v>2</v>
      </c>
      <c r="G22" s="64">
        <v>11</v>
      </c>
      <c r="H22" s="64">
        <v>1</v>
      </c>
      <c r="I22" s="64">
        <v>5</v>
      </c>
      <c r="J22" s="64">
        <v>1</v>
      </c>
      <c r="K22" s="64">
        <v>5</v>
      </c>
      <c r="L22" s="64">
        <v>0</v>
      </c>
      <c r="M22" s="64">
        <v>9</v>
      </c>
      <c r="N22" s="64">
        <v>3</v>
      </c>
      <c r="O22" s="64">
        <v>10</v>
      </c>
      <c r="P22" s="64">
        <v>3</v>
      </c>
      <c r="Q22" s="64">
        <v>2</v>
      </c>
      <c r="R22" s="64">
        <v>0</v>
      </c>
      <c r="S22" s="64">
        <v>3</v>
      </c>
      <c r="T22" s="64">
        <v>3</v>
      </c>
      <c r="U22" s="64">
        <v>0</v>
      </c>
      <c r="V22" s="65">
        <v>1121250</v>
      </c>
      <c r="W22" s="63">
        <f t="shared" si="0"/>
        <v>58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1</v>
      </c>
      <c r="AB22">
        <f t="shared" si="5"/>
        <v>0</v>
      </c>
      <c r="AC22">
        <f t="shared" si="6"/>
        <v>0</v>
      </c>
      <c r="AD22">
        <f t="shared" si="7"/>
        <v>0</v>
      </c>
      <c r="AE22">
        <f t="shared" si="8"/>
        <v>0</v>
      </c>
      <c r="AF22">
        <f t="shared" si="9"/>
        <v>0</v>
      </c>
      <c r="AG22">
        <f t="shared" si="10"/>
        <v>0</v>
      </c>
      <c r="AH22">
        <f t="shared" si="11"/>
        <v>0</v>
      </c>
      <c r="AI22">
        <f t="shared" si="12"/>
        <v>0</v>
      </c>
      <c r="AJ22">
        <f t="shared" si="13"/>
        <v>0</v>
      </c>
      <c r="AK22">
        <f t="shared" si="14"/>
        <v>0</v>
      </c>
      <c r="AL22">
        <f t="shared" si="15"/>
        <v>0</v>
      </c>
      <c r="AM22">
        <f t="shared" si="16"/>
        <v>0</v>
      </c>
      <c r="AN22">
        <f t="shared" si="17"/>
        <v>0</v>
      </c>
      <c r="AO22">
        <f t="shared" si="18"/>
        <v>0</v>
      </c>
      <c r="AP22">
        <f t="shared" si="19"/>
        <v>0</v>
      </c>
      <c r="AQ22">
        <f t="shared" si="20"/>
        <v>0</v>
      </c>
      <c r="AR22">
        <f t="shared" si="21"/>
        <v>0</v>
      </c>
      <c r="AS22">
        <f t="shared" si="22"/>
        <v>0</v>
      </c>
      <c r="AT22">
        <f t="shared" si="23"/>
        <v>0</v>
      </c>
      <c r="AU22">
        <f t="shared" si="24"/>
        <v>0</v>
      </c>
      <c r="AV22">
        <f t="shared" si="25"/>
        <v>0</v>
      </c>
      <c r="AW22">
        <f t="shared" si="26"/>
        <v>0</v>
      </c>
      <c r="AX22">
        <f t="shared" si="27"/>
        <v>0</v>
      </c>
    </row>
    <row r="23" spans="1:50" ht="47.25" x14ac:dyDescent="0.25">
      <c r="A23" s="115">
        <v>22</v>
      </c>
      <c r="B23" s="64" t="s">
        <v>644</v>
      </c>
      <c r="C23" s="64" t="s">
        <v>694</v>
      </c>
      <c r="D23" s="64" t="s">
        <v>696</v>
      </c>
      <c r="E23" s="60">
        <v>350000</v>
      </c>
      <c r="F23" s="61">
        <v>10</v>
      </c>
      <c r="G23" s="61">
        <v>3</v>
      </c>
      <c r="H23" s="61">
        <v>3</v>
      </c>
      <c r="I23" s="61">
        <v>4</v>
      </c>
      <c r="J23" s="61">
        <v>0</v>
      </c>
      <c r="K23" s="61">
        <v>5</v>
      </c>
      <c r="L23" s="61">
        <v>0</v>
      </c>
      <c r="M23" s="61">
        <v>9</v>
      </c>
      <c r="N23" s="61">
        <v>4</v>
      </c>
      <c r="O23" s="61">
        <v>0</v>
      </c>
      <c r="P23" s="61">
        <v>10</v>
      </c>
      <c r="Q23" s="61">
        <v>1</v>
      </c>
      <c r="R23" s="61">
        <v>2</v>
      </c>
      <c r="S23" s="61">
        <v>3</v>
      </c>
      <c r="T23" s="61">
        <v>3</v>
      </c>
      <c r="U23" s="61">
        <v>0</v>
      </c>
      <c r="V23" s="60">
        <v>154000</v>
      </c>
      <c r="W23" s="63">
        <f t="shared" si="0"/>
        <v>57</v>
      </c>
      <c r="X23">
        <f t="shared" si="1"/>
        <v>0</v>
      </c>
      <c r="Y23">
        <f t="shared" si="2"/>
        <v>0</v>
      </c>
      <c r="Z23">
        <f t="shared" si="3"/>
        <v>0</v>
      </c>
      <c r="AA23">
        <f t="shared" si="4"/>
        <v>0</v>
      </c>
      <c r="AB23">
        <f t="shared" si="5"/>
        <v>0</v>
      </c>
      <c r="AC23">
        <f t="shared" si="6"/>
        <v>0</v>
      </c>
      <c r="AD23">
        <f t="shared" si="7"/>
        <v>0</v>
      </c>
      <c r="AE23">
        <f t="shared" si="8"/>
        <v>0</v>
      </c>
      <c r="AF23">
        <f t="shared" si="9"/>
        <v>0</v>
      </c>
      <c r="AG23">
        <f t="shared" si="10"/>
        <v>0</v>
      </c>
      <c r="AH23">
        <f t="shared" si="11"/>
        <v>0</v>
      </c>
      <c r="AI23">
        <f t="shared" si="12"/>
        <v>0</v>
      </c>
      <c r="AJ23">
        <f t="shared" si="13"/>
        <v>0</v>
      </c>
      <c r="AK23">
        <f t="shared" si="14"/>
        <v>0</v>
      </c>
      <c r="AL23">
        <f t="shared" si="15"/>
        <v>0</v>
      </c>
      <c r="AM23">
        <f t="shared" si="16"/>
        <v>0</v>
      </c>
      <c r="AN23">
        <f t="shared" si="17"/>
        <v>0</v>
      </c>
      <c r="AO23">
        <f t="shared" si="18"/>
        <v>0</v>
      </c>
      <c r="AP23">
        <f t="shared" si="19"/>
        <v>0</v>
      </c>
      <c r="AQ23">
        <f t="shared" si="20"/>
        <v>0</v>
      </c>
      <c r="AR23">
        <f t="shared" si="21"/>
        <v>0</v>
      </c>
      <c r="AS23">
        <f t="shared" si="22"/>
        <v>0</v>
      </c>
      <c r="AT23">
        <f t="shared" si="23"/>
        <v>0</v>
      </c>
      <c r="AU23">
        <f t="shared" si="24"/>
        <v>0</v>
      </c>
      <c r="AV23">
        <f t="shared" si="25"/>
        <v>0</v>
      </c>
      <c r="AW23">
        <f t="shared" si="26"/>
        <v>0</v>
      </c>
      <c r="AX23">
        <f t="shared" si="27"/>
        <v>1</v>
      </c>
    </row>
    <row r="24" spans="1:50" ht="63" x14ac:dyDescent="0.25">
      <c r="A24" s="115">
        <v>23</v>
      </c>
      <c r="B24" s="64" t="s">
        <v>644</v>
      </c>
      <c r="C24" s="64" t="s">
        <v>684</v>
      </c>
      <c r="D24" s="64" t="s">
        <v>685</v>
      </c>
      <c r="E24" s="65">
        <v>1100000</v>
      </c>
      <c r="F24" s="64">
        <v>10</v>
      </c>
      <c r="G24" s="64">
        <v>11</v>
      </c>
      <c r="H24" s="64">
        <v>1</v>
      </c>
      <c r="I24" s="64">
        <v>5</v>
      </c>
      <c r="J24" s="64">
        <v>0</v>
      </c>
      <c r="K24" s="64">
        <v>2</v>
      </c>
      <c r="L24" s="64">
        <v>0</v>
      </c>
      <c r="M24" s="64">
        <v>7</v>
      </c>
      <c r="N24" s="64">
        <v>1</v>
      </c>
      <c r="O24" s="64">
        <v>0</v>
      </c>
      <c r="P24" s="64">
        <v>10</v>
      </c>
      <c r="Q24" s="64">
        <v>1</v>
      </c>
      <c r="R24" s="64">
        <v>2</v>
      </c>
      <c r="S24" s="64">
        <v>3</v>
      </c>
      <c r="T24" s="64">
        <v>3</v>
      </c>
      <c r="U24" s="64">
        <v>0</v>
      </c>
      <c r="V24" s="60">
        <v>403700</v>
      </c>
      <c r="W24" s="63">
        <f t="shared" si="0"/>
        <v>56</v>
      </c>
      <c r="X24">
        <f t="shared" si="1"/>
        <v>0</v>
      </c>
      <c r="Y24">
        <f t="shared" si="2"/>
        <v>0</v>
      </c>
      <c r="Z24">
        <f t="shared" si="3"/>
        <v>0</v>
      </c>
      <c r="AA24">
        <f t="shared" si="4"/>
        <v>0</v>
      </c>
      <c r="AB24">
        <f t="shared" si="5"/>
        <v>0</v>
      </c>
      <c r="AC24">
        <f t="shared" si="6"/>
        <v>0</v>
      </c>
      <c r="AD24">
        <f t="shared" si="7"/>
        <v>0</v>
      </c>
      <c r="AE24">
        <f t="shared" si="8"/>
        <v>0</v>
      </c>
      <c r="AF24">
        <f t="shared" si="9"/>
        <v>0</v>
      </c>
      <c r="AG24">
        <f t="shared" si="10"/>
        <v>0</v>
      </c>
      <c r="AH24">
        <f t="shared" si="11"/>
        <v>0</v>
      </c>
      <c r="AI24">
        <f t="shared" si="12"/>
        <v>0</v>
      </c>
      <c r="AJ24">
        <f t="shared" si="13"/>
        <v>0</v>
      </c>
      <c r="AK24">
        <f t="shared" si="14"/>
        <v>0</v>
      </c>
      <c r="AL24">
        <f t="shared" si="15"/>
        <v>0</v>
      </c>
      <c r="AM24">
        <f t="shared" si="16"/>
        <v>0</v>
      </c>
      <c r="AN24">
        <f t="shared" si="17"/>
        <v>0</v>
      </c>
      <c r="AO24">
        <f t="shared" si="18"/>
        <v>0</v>
      </c>
      <c r="AP24">
        <f t="shared" si="19"/>
        <v>0</v>
      </c>
      <c r="AQ24">
        <f t="shared" si="20"/>
        <v>0</v>
      </c>
      <c r="AR24">
        <f t="shared" si="21"/>
        <v>0</v>
      </c>
      <c r="AS24">
        <f t="shared" si="22"/>
        <v>0</v>
      </c>
      <c r="AT24">
        <f t="shared" si="23"/>
        <v>0</v>
      </c>
      <c r="AU24">
        <f t="shared" si="24"/>
        <v>0</v>
      </c>
      <c r="AV24">
        <f t="shared" si="25"/>
        <v>0</v>
      </c>
      <c r="AW24">
        <f t="shared" si="26"/>
        <v>0</v>
      </c>
      <c r="AX24">
        <f t="shared" si="27"/>
        <v>1</v>
      </c>
    </row>
    <row r="25" spans="1:50" ht="63" x14ac:dyDescent="0.25">
      <c r="A25" s="115">
        <v>24</v>
      </c>
      <c r="B25" s="64" t="s">
        <v>346</v>
      </c>
      <c r="C25" s="64" t="s">
        <v>355</v>
      </c>
      <c r="D25" s="64" t="s">
        <v>357</v>
      </c>
      <c r="E25" s="65">
        <v>354000</v>
      </c>
      <c r="F25" s="64">
        <v>4</v>
      </c>
      <c r="G25" s="64">
        <v>11</v>
      </c>
      <c r="H25" s="64">
        <v>1</v>
      </c>
      <c r="I25" s="64">
        <v>3</v>
      </c>
      <c r="J25" s="64">
        <v>0</v>
      </c>
      <c r="K25" s="64">
        <v>1</v>
      </c>
      <c r="L25" s="64">
        <v>0</v>
      </c>
      <c r="M25" s="64">
        <v>6</v>
      </c>
      <c r="N25" s="64">
        <v>1</v>
      </c>
      <c r="O25" s="64">
        <v>10</v>
      </c>
      <c r="P25" s="64">
        <v>10</v>
      </c>
      <c r="Q25" s="64">
        <v>0</v>
      </c>
      <c r="R25" s="64">
        <v>2</v>
      </c>
      <c r="S25" s="64">
        <v>3</v>
      </c>
      <c r="T25" s="64">
        <v>3</v>
      </c>
      <c r="U25" s="64">
        <v>0</v>
      </c>
      <c r="V25" s="65">
        <v>176100</v>
      </c>
      <c r="W25" s="63">
        <f t="shared" si="0"/>
        <v>55</v>
      </c>
      <c r="X25">
        <f t="shared" si="1"/>
        <v>0</v>
      </c>
      <c r="Y25">
        <f t="shared" si="2"/>
        <v>0</v>
      </c>
      <c r="Z25">
        <f t="shared" si="3"/>
        <v>0</v>
      </c>
      <c r="AA25">
        <f t="shared" si="4"/>
        <v>0</v>
      </c>
      <c r="AB25">
        <f t="shared" si="5"/>
        <v>0</v>
      </c>
      <c r="AC25">
        <f t="shared" si="6"/>
        <v>0</v>
      </c>
      <c r="AD25">
        <f t="shared" si="7"/>
        <v>0</v>
      </c>
      <c r="AE25">
        <f t="shared" si="8"/>
        <v>0</v>
      </c>
      <c r="AF25">
        <f t="shared" si="9"/>
        <v>0</v>
      </c>
      <c r="AG25">
        <f t="shared" si="10"/>
        <v>0</v>
      </c>
      <c r="AH25">
        <f t="shared" si="11"/>
        <v>0</v>
      </c>
      <c r="AI25">
        <f t="shared" si="12"/>
        <v>0</v>
      </c>
      <c r="AJ25">
        <f t="shared" si="13"/>
        <v>0</v>
      </c>
      <c r="AK25">
        <f t="shared" si="14"/>
        <v>0</v>
      </c>
      <c r="AL25">
        <f t="shared" si="15"/>
        <v>0</v>
      </c>
      <c r="AM25">
        <f t="shared" si="16"/>
        <v>0</v>
      </c>
      <c r="AN25">
        <f t="shared" si="17"/>
        <v>1</v>
      </c>
      <c r="AO25">
        <f t="shared" si="18"/>
        <v>0</v>
      </c>
      <c r="AP25">
        <f t="shared" si="19"/>
        <v>0</v>
      </c>
      <c r="AQ25">
        <f t="shared" si="20"/>
        <v>0</v>
      </c>
      <c r="AR25">
        <f t="shared" si="21"/>
        <v>0</v>
      </c>
      <c r="AS25">
        <f t="shared" si="22"/>
        <v>0</v>
      </c>
      <c r="AT25">
        <f t="shared" si="23"/>
        <v>0</v>
      </c>
      <c r="AU25">
        <f t="shared" si="24"/>
        <v>0</v>
      </c>
      <c r="AV25">
        <f t="shared" si="25"/>
        <v>0</v>
      </c>
      <c r="AW25">
        <f t="shared" si="26"/>
        <v>0</v>
      </c>
      <c r="AX25">
        <f t="shared" si="27"/>
        <v>0</v>
      </c>
    </row>
    <row r="26" spans="1:50" ht="47.25" x14ac:dyDescent="0.25">
      <c r="A26" s="115">
        <v>25</v>
      </c>
      <c r="B26" s="64" t="s">
        <v>513</v>
      </c>
      <c r="C26" s="64" t="s">
        <v>526</v>
      </c>
      <c r="D26" s="64" t="s">
        <v>527</v>
      </c>
      <c r="E26" s="65">
        <v>1200000</v>
      </c>
      <c r="F26" s="64">
        <v>10</v>
      </c>
      <c r="G26" s="64">
        <v>3</v>
      </c>
      <c r="H26" s="64">
        <v>3</v>
      </c>
      <c r="I26" s="64">
        <v>2</v>
      </c>
      <c r="J26" s="64">
        <v>0</v>
      </c>
      <c r="K26" s="64">
        <v>1</v>
      </c>
      <c r="L26" s="64">
        <v>0</v>
      </c>
      <c r="M26" s="64">
        <v>1</v>
      </c>
      <c r="N26" s="64">
        <v>4</v>
      </c>
      <c r="O26" s="64">
        <v>10</v>
      </c>
      <c r="P26" s="64">
        <v>10</v>
      </c>
      <c r="Q26" s="64">
        <v>2</v>
      </c>
      <c r="R26" s="64">
        <v>3</v>
      </c>
      <c r="S26" s="64">
        <v>3</v>
      </c>
      <c r="T26" s="64">
        <v>3</v>
      </c>
      <c r="U26" s="64">
        <v>0</v>
      </c>
      <c r="V26" s="65">
        <v>444000</v>
      </c>
      <c r="W26" s="63">
        <f t="shared" si="0"/>
        <v>55</v>
      </c>
      <c r="X26">
        <f t="shared" si="1"/>
        <v>0</v>
      </c>
      <c r="Y26">
        <f t="shared" si="2"/>
        <v>0</v>
      </c>
      <c r="Z26">
        <f t="shared" si="3"/>
        <v>0</v>
      </c>
      <c r="AA26">
        <f t="shared" si="4"/>
        <v>0</v>
      </c>
      <c r="AB26">
        <f t="shared" si="5"/>
        <v>0</v>
      </c>
      <c r="AC26">
        <f t="shared" si="6"/>
        <v>0</v>
      </c>
      <c r="AD26">
        <f t="shared" si="7"/>
        <v>0</v>
      </c>
      <c r="AE26">
        <f t="shared" si="8"/>
        <v>0</v>
      </c>
      <c r="AF26">
        <f t="shared" si="9"/>
        <v>0</v>
      </c>
      <c r="AG26">
        <f t="shared" si="10"/>
        <v>0</v>
      </c>
      <c r="AH26">
        <f t="shared" si="11"/>
        <v>0</v>
      </c>
      <c r="AI26">
        <f t="shared" si="12"/>
        <v>0</v>
      </c>
      <c r="AJ26">
        <f t="shared" si="13"/>
        <v>0</v>
      </c>
      <c r="AK26">
        <f t="shared" si="14"/>
        <v>0</v>
      </c>
      <c r="AL26">
        <f t="shared" si="15"/>
        <v>0</v>
      </c>
      <c r="AM26">
        <f t="shared" si="16"/>
        <v>0</v>
      </c>
      <c r="AN26">
        <f t="shared" si="17"/>
        <v>0</v>
      </c>
      <c r="AO26">
        <f t="shared" si="18"/>
        <v>0</v>
      </c>
      <c r="AP26">
        <f t="shared" si="19"/>
        <v>0</v>
      </c>
      <c r="AQ26">
        <f t="shared" si="20"/>
        <v>0</v>
      </c>
      <c r="AR26">
        <f t="shared" si="21"/>
        <v>0</v>
      </c>
      <c r="AS26">
        <f t="shared" si="22"/>
        <v>0</v>
      </c>
      <c r="AT26">
        <f t="shared" si="23"/>
        <v>0</v>
      </c>
      <c r="AU26">
        <f t="shared" si="24"/>
        <v>0</v>
      </c>
      <c r="AV26">
        <f t="shared" si="25"/>
        <v>0</v>
      </c>
      <c r="AW26">
        <f t="shared" si="26"/>
        <v>0</v>
      </c>
      <c r="AX26">
        <f t="shared" si="27"/>
        <v>1</v>
      </c>
    </row>
    <row r="27" spans="1:50" ht="47.25" x14ac:dyDescent="0.25">
      <c r="A27" s="115">
        <v>26</v>
      </c>
      <c r="B27" s="64" t="s">
        <v>513</v>
      </c>
      <c r="C27" s="61" t="s">
        <v>583</v>
      </c>
      <c r="D27" s="61" t="s">
        <v>584</v>
      </c>
      <c r="E27" s="60">
        <v>225000</v>
      </c>
      <c r="F27" s="61">
        <v>10</v>
      </c>
      <c r="G27" s="61">
        <v>0</v>
      </c>
      <c r="H27" s="61">
        <v>1</v>
      </c>
      <c r="I27" s="61">
        <v>4</v>
      </c>
      <c r="J27" s="61">
        <v>0</v>
      </c>
      <c r="K27" s="61">
        <v>4</v>
      </c>
      <c r="L27" s="61">
        <v>0</v>
      </c>
      <c r="M27" s="61">
        <v>9</v>
      </c>
      <c r="N27" s="61">
        <v>3</v>
      </c>
      <c r="O27" s="61">
        <v>10</v>
      </c>
      <c r="P27" s="61">
        <v>3</v>
      </c>
      <c r="Q27" s="61">
        <v>2</v>
      </c>
      <c r="R27" s="61">
        <v>2</v>
      </c>
      <c r="S27" s="61">
        <v>3</v>
      </c>
      <c r="T27" s="61">
        <v>3</v>
      </c>
      <c r="U27" s="61">
        <v>0</v>
      </c>
      <c r="V27" s="60">
        <v>72000</v>
      </c>
      <c r="W27" s="63">
        <f t="shared" si="0"/>
        <v>54</v>
      </c>
      <c r="X27">
        <f t="shared" si="1"/>
        <v>0</v>
      </c>
      <c r="Y27">
        <f t="shared" si="2"/>
        <v>0</v>
      </c>
      <c r="Z27">
        <f t="shared" si="3"/>
        <v>0</v>
      </c>
      <c r="AA27">
        <f t="shared" si="4"/>
        <v>0</v>
      </c>
      <c r="AB27">
        <f t="shared" si="5"/>
        <v>0</v>
      </c>
      <c r="AC27">
        <f t="shared" si="6"/>
        <v>0</v>
      </c>
      <c r="AD27">
        <f t="shared" si="7"/>
        <v>0</v>
      </c>
      <c r="AE27">
        <f t="shared" si="8"/>
        <v>0</v>
      </c>
      <c r="AF27">
        <f t="shared" si="9"/>
        <v>0</v>
      </c>
      <c r="AG27">
        <f t="shared" si="10"/>
        <v>0</v>
      </c>
      <c r="AH27">
        <f t="shared" si="11"/>
        <v>0</v>
      </c>
      <c r="AI27">
        <f t="shared" si="12"/>
        <v>0</v>
      </c>
      <c r="AJ27">
        <f t="shared" si="13"/>
        <v>0</v>
      </c>
      <c r="AK27">
        <f t="shared" si="14"/>
        <v>0</v>
      </c>
      <c r="AL27">
        <f t="shared" si="15"/>
        <v>0</v>
      </c>
      <c r="AM27">
        <f t="shared" si="16"/>
        <v>0</v>
      </c>
      <c r="AN27">
        <f t="shared" si="17"/>
        <v>0</v>
      </c>
      <c r="AO27">
        <f t="shared" si="18"/>
        <v>0</v>
      </c>
      <c r="AP27">
        <f t="shared" si="19"/>
        <v>0</v>
      </c>
      <c r="AQ27">
        <f t="shared" si="20"/>
        <v>0</v>
      </c>
      <c r="AR27">
        <f t="shared" si="21"/>
        <v>0</v>
      </c>
      <c r="AS27">
        <f t="shared" si="22"/>
        <v>0</v>
      </c>
      <c r="AT27">
        <f t="shared" si="23"/>
        <v>0</v>
      </c>
      <c r="AU27">
        <f t="shared" si="24"/>
        <v>0</v>
      </c>
      <c r="AV27">
        <f t="shared" si="25"/>
        <v>0</v>
      </c>
      <c r="AW27">
        <f t="shared" si="26"/>
        <v>0</v>
      </c>
      <c r="AX27">
        <f t="shared" si="27"/>
        <v>1</v>
      </c>
    </row>
    <row r="28" spans="1:50" ht="47.25" x14ac:dyDescent="0.25">
      <c r="A28" s="115">
        <v>27</v>
      </c>
      <c r="B28" s="64" t="s">
        <v>644</v>
      </c>
      <c r="C28" s="64" t="s">
        <v>694</v>
      </c>
      <c r="D28" s="64" t="s">
        <v>695</v>
      </c>
      <c r="E28" s="60">
        <v>650000</v>
      </c>
      <c r="F28" s="61">
        <v>10</v>
      </c>
      <c r="G28" s="61">
        <v>3</v>
      </c>
      <c r="H28" s="61">
        <v>3</v>
      </c>
      <c r="I28" s="61">
        <v>3</v>
      </c>
      <c r="J28" s="61">
        <v>0</v>
      </c>
      <c r="K28" s="61">
        <v>4</v>
      </c>
      <c r="L28" s="61">
        <v>0</v>
      </c>
      <c r="M28" s="61">
        <v>5</v>
      </c>
      <c r="N28" s="61">
        <v>8</v>
      </c>
      <c r="O28" s="61">
        <v>0</v>
      </c>
      <c r="P28" s="61">
        <v>10</v>
      </c>
      <c r="Q28" s="61">
        <v>0</v>
      </c>
      <c r="R28" s="61">
        <v>2</v>
      </c>
      <c r="S28" s="61">
        <v>3</v>
      </c>
      <c r="T28" s="61">
        <v>3</v>
      </c>
      <c r="U28" s="61">
        <v>0</v>
      </c>
      <c r="V28" s="60">
        <v>286000</v>
      </c>
      <c r="W28" s="63">
        <f t="shared" si="0"/>
        <v>54</v>
      </c>
      <c r="X28">
        <f t="shared" si="1"/>
        <v>0</v>
      </c>
      <c r="Y28">
        <f t="shared" si="2"/>
        <v>0</v>
      </c>
      <c r="Z28">
        <f t="shared" si="3"/>
        <v>0</v>
      </c>
      <c r="AA28">
        <f t="shared" si="4"/>
        <v>0</v>
      </c>
      <c r="AB28">
        <f t="shared" si="5"/>
        <v>0</v>
      </c>
      <c r="AC28">
        <f t="shared" si="6"/>
        <v>0</v>
      </c>
      <c r="AD28">
        <f t="shared" si="7"/>
        <v>0</v>
      </c>
      <c r="AE28">
        <f t="shared" si="8"/>
        <v>0</v>
      </c>
      <c r="AF28">
        <f t="shared" si="9"/>
        <v>0</v>
      </c>
      <c r="AG28">
        <f t="shared" si="10"/>
        <v>0</v>
      </c>
      <c r="AH28">
        <f t="shared" si="11"/>
        <v>0</v>
      </c>
      <c r="AI28">
        <f t="shared" si="12"/>
        <v>0</v>
      </c>
      <c r="AJ28">
        <f t="shared" si="13"/>
        <v>0</v>
      </c>
      <c r="AK28">
        <f t="shared" si="14"/>
        <v>0</v>
      </c>
      <c r="AL28">
        <f t="shared" si="15"/>
        <v>0</v>
      </c>
      <c r="AM28">
        <f t="shared" si="16"/>
        <v>0</v>
      </c>
      <c r="AN28">
        <f t="shared" si="17"/>
        <v>0</v>
      </c>
      <c r="AO28">
        <f t="shared" si="18"/>
        <v>0</v>
      </c>
      <c r="AP28">
        <f t="shared" si="19"/>
        <v>0</v>
      </c>
      <c r="AQ28">
        <f t="shared" si="20"/>
        <v>0</v>
      </c>
      <c r="AR28">
        <f t="shared" si="21"/>
        <v>0</v>
      </c>
      <c r="AS28">
        <f t="shared" si="22"/>
        <v>0</v>
      </c>
      <c r="AT28">
        <f t="shared" si="23"/>
        <v>0</v>
      </c>
      <c r="AU28">
        <f t="shared" si="24"/>
        <v>0</v>
      </c>
      <c r="AV28">
        <f t="shared" si="25"/>
        <v>0</v>
      </c>
      <c r="AW28">
        <f t="shared" si="26"/>
        <v>0</v>
      </c>
      <c r="AX28">
        <f t="shared" si="27"/>
        <v>1</v>
      </c>
    </row>
    <row r="29" spans="1:50" ht="63" x14ac:dyDescent="0.25">
      <c r="A29" s="115">
        <v>28</v>
      </c>
      <c r="B29" s="64" t="s">
        <v>346</v>
      </c>
      <c r="C29" s="64" t="s">
        <v>355</v>
      </c>
      <c r="D29" s="64" t="s">
        <v>356</v>
      </c>
      <c r="E29" s="65">
        <v>118000</v>
      </c>
      <c r="F29" s="64">
        <v>4</v>
      </c>
      <c r="G29" s="64">
        <v>11</v>
      </c>
      <c r="H29" s="64">
        <v>1</v>
      </c>
      <c r="I29" s="64">
        <v>2</v>
      </c>
      <c r="J29" s="64">
        <v>1</v>
      </c>
      <c r="K29" s="64">
        <v>1</v>
      </c>
      <c r="L29" s="64">
        <v>0</v>
      </c>
      <c r="M29" s="64">
        <v>8</v>
      </c>
      <c r="N29" s="64">
        <v>2</v>
      </c>
      <c r="O29" s="64">
        <v>5</v>
      </c>
      <c r="P29" s="64">
        <v>10</v>
      </c>
      <c r="Q29" s="64">
        <v>0</v>
      </c>
      <c r="R29" s="64">
        <v>2</v>
      </c>
      <c r="S29" s="64">
        <v>3</v>
      </c>
      <c r="T29" s="64">
        <v>3</v>
      </c>
      <c r="U29" s="64">
        <v>0</v>
      </c>
      <c r="V29" s="65">
        <v>67260</v>
      </c>
      <c r="W29" s="63">
        <f t="shared" si="0"/>
        <v>53</v>
      </c>
      <c r="X29">
        <f t="shared" si="1"/>
        <v>0</v>
      </c>
      <c r="Y29">
        <f t="shared" si="2"/>
        <v>0</v>
      </c>
      <c r="Z29">
        <f t="shared" si="3"/>
        <v>0</v>
      </c>
      <c r="AA29">
        <f t="shared" si="4"/>
        <v>0</v>
      </c>
      <c r="AB29">
        <f t="shared" si="5"/>
        <v>0</v>
      </c>
      <c r="AC29">
        <f t="shared" si="6"/>
        <v>0</v>
      </c>
      <c r="AD29">
        <f t="shared" si="7"/>
        <v>0</v>
      </c>
      <c r="AE29">
        <f t="shared" si="8"/>
        <v>0</v>
      </c>
      <c r="AF29">
        <f t="shared" si="9"/>
        <v>0</v>
      </c>
      <c r="AG29">
        <f t="shared" si="10"/>
        <v>0</v>
      </c>
      <c r="AH29">
        <f t="shared" si="11"/>
        <v>0</v>
      </c>
      <c r="AI29">
        <f t="shared" si="12"/>
        <v>0</v>
      </c>
      <c r="AJ29">
        <f t="shared" si="13"/>
        <v>0</v>
      </c>
      <c r="AK29">
        <f t="shared" si="14"/>
        <v>0</v>
      </c>
      <c r="AL29">
        <f t="shared" si="15"/>
        <v>0</v>
      </c>
      <c r="AM29">
        <f t="shared" si="16"/>
        <v>0</v>
      </c>
      <c r="AN29">
        <f t="shared" si="17"/>
        <v>1</v>
      </c>
      <c r="AO29">
        <f t="shared" si="18"/>
        <v>0</v>
      </c>
      <c r="AP29">
        <f t="shared" si="19"/>
        <v>0</v>
      </c>
      <c r="AQ29">
        <f t="shared" si="20"/>
        <v>0</v>
      </c>
      <c r="AR29">
        <f t="shared" si="21"/>
        <v>0</v>
      </c>
      <c r="AS29">
        <f t="shared" si="22"/>
        <v>0</v>
      </c>
      <c r="AT29">
        <f t="shared" si="23"/>
        <v>0</v>
      </c>
      <c r="AU29">
        <f t="shared" si="24"/>
        <v>0</v>
      </c>
      <c r="AV29">
        <f t="shared" si="25"/>
        <v>0</v>
      </c>
      <c r="AW29">
        <f t="shared" si="26"/>
        <v>0</v>
      </c>
      <c r="AX29">
        <f t="shared" si="27"/>
        <v>0</v>
      </c>
    </row>
    <row r="30" spans="1:50" ht="141.75" x14ac:dyDescent="0.25">
      <c r="A30" s="115">
        <v>29</v>
      </c>
      <c r="B30" s="59" t="s">
        <v>51</v>
      </c>
      <c r="C30" s="59" t="s">
        <v>85</v>
      </c>
      <c r="D30" s="59" t="s">
        <v>86</v>
      </c>
      <c r="E30" s="65">
        <v>400000</v>
      </c>
      <c r="F30" s="64">
        <v>8</v>
      </c>
      <c r="G30" s="59">
        <v>11</v>
      </c>
      <c r="H30" s="59">
        <v>1</v>
      </c>
      <c r="I30" s="59">
        <v>2</v>
      </c>
      <c r="J30" s="59">
        <v>0</v>
      </c>
      <c r="K30" s="59">
        <v>5</v>
      </c>
      <c r="L30" s="59">
        <v>0</v>
      </c>
      <c r="M30" s="59">
        <v>4</v>
      </c>
      <c r="N30" s="59">
        <v>1</v>
      </c>
      <c r="O30" s="64">
        <v>9</v>
      </c>
      <c r="P30" s="64">
        <v>3</v>
      </c>
      <c r="Q30" s="59">
        <v>0</v>
      </c>
      <c r="R30" s="59">
        <v>2</v>
      </c>
      <c r="S30" s="59">
        <v>3</v>
      </c>
      <c r="T30" s="59">
        <v>3</v>
      </c>
      <c r="U30" s="59">
        <v>0</v>
      </c>
      <c r="V30" s="65">
        <v>224000</v>
      </c>
      <c r="W30" s="63">
        <f t="shared" si="0"/>
        <v>52</v>
      </c>
      <c r="X30">
        <f t="shared" si="1"/>
        <v>0</v>
      </c>
      <c r="Y30">
        <f t="shared" si="2"/>
        <v>0</v>
      </c>
      <c r="Z30">
        <f t="shared" si="3"/>
        <v>0</v>
      </c>
      <c r="AA30">
        <f t="shared" si="4"/>
        <v>0</v>
      </c>
      <c r="AB30">
        <f t="shared" si="5"/>
        <v>0</v>
      </c>
      <c r="AC30">
        <f t="shared" si="6"/>
        <v>0</v>
      </c>
      <c r="AD30">
        <f t="shared" si="7"/>
        <v>1</v>
      </c>
      <c r="AE30">
        <f t="shared" si="8"/>
        <v>0</v>
      </c>
      <c r="AF30">
        <f t="shared" si="9"/>
        <v>0</v>
      </c>
      <c r="AG30">
        <f t="shared" si="10"/>
        <v>0</v>
      </c>
      <c r="AH30">
        <f t="shared" si="11"/>
        <v>0</v>
      </c>
      <c r="AI30">
        <f t="shared" si="12"/>
        <v>0</v>
      </c>
      <c r="AJ30">
        <f t="shared" si="13"/>
        <v>0</v>
      </c>
      <c r="AK30">
        <f t="shared" si="14"/>
        <v>0</v>
      </c>
      <c r="AL30">
        <f t="shared" si="15"/>
        <v>0</v>
      </c>
      <c r="AM30">
        <f t="shared" si="16"/>
        <v>0</v>
      </c>
      <c r="AN30">
        <f t="shared" si="17"/>
        <v>0</v>
      </c>
      <c r="AO30">
        <f t="shared" si="18"/>
        <v>0</v>
      </c>
      <c r="AP30">
        <f t="shared" si="19"/>
        <v>0</v>
      </c>
      <c r="AQ30">
        <f t="shared" si="20"/>
        <v>0</v>
      </c>
      <c r="AR30">
        <f t="shared" si="21"/>
        <v>0</v>
      </c>
      <c r="AS30">
        <f t="shared" si="22"/>
        <v>0</v>
      </c>
      <c r="AT30">
        <f t="shared" si="23"/>
        <v>0</v>
      </c>
      <c r="AU30">
        <f t="shared" si="24"/>
        <v>0</v>
      </c>
      <c r="AV30">
        <f t="shared" si="25"/>
        <v>0</v>
      </c>
      <c r="AW30">
        <f t="shared" si="26"/>
        <v>0</v>
      </c>
      <c r="AX30">
        <f t="shared" si="27"/>
        <v>0</v>
      </c>
    </row>
    <row r="31" spans="1:50" ht="63" x14ac:dyDescent="0.25">
      <c r="A31" s="115">
        <v>30</v>
      </c>
      <c r="B31" s="64" t="s">
        <v>346</v>
      </c>
      <c r="C31" s="64" t="s">
        <v>355</v>
      </c>
      <c r="D31" s="64" t="s">
        <v>359</v>
      </c>
      <c r="E31" s="65">
        <v>11800</v>
      </c>
      <c r="F31" s="64">
        <v>1</v>
      </c>
      <c r="G31" s="64">
        <v>11</v>
      </c>
      <c r="H31" s="64">
        <v>1</v>
      </c>
      <c r="I31" s="64">
        <v>2</v>
      </c>
      <c r="J31" s="64">
        <v>0</v>
      </c>
      <c r="K31" s="64">
        <v>1</v>
      </c>
      <c r="L31" s="64">
        <v>0</v>
      </c>
      <c r="M31" s="64">
        <v>8</v>
      </c>
      <c r="N31" s="64">
        <v>5</v>
      </c>
      <c r="O31" s="64">
        <v>5</v>
      </c>
      <c r="P31" s="64">
        <v>10</v>
      </c>
      <c r="Q31" s="64">
        <v>0</v>
      </c>
      <c r="R31" s="64">
        <v>2</v>
      </c>
      <c r="S31" s="64">
        <v>3</v>
      </c>
      <c r="T31" s="64">
        <v>3</v>
      </c>
      <c r="U31" s="64">
        <v>0</v>
      </c>
      <c r="V31" s="65">
        <v>67260</v>
      </c>
      <c r="W31" s="63">
        <f t="shared" si="0"/>
        <v>52</v>
      </c>
      <c r="X31">
        <f t="shared" si="1"/>
        <v>0</v>
      </c>
      <c r="Y31">
        <f t="shared" si="2"/>
        <v>0</v>
      </c>
      <c r="Z31">
        <f t="shared" si="3"/>
        <v>0</v>
      </c>
      <c r="AA31">
        <f t="shared" si="4"/>
        <v>0</v>
      </c>
      <c r="AB31">
        <f t="shared" si="5"/>
        <v>0</v>
      </c>
      <c r="AC31">
        <f t="shared" si="6"/>
        <v>0</v>
      </c>
      <c r="AD31">
        <f t="shared" si="7"/>
        <v>0</v>
      </c>
      <c r="AE31">
        <f t="shared" si="8"/>
        <v>0</v>
      </c>
      <c r="AF31">
        <f t="shared" si="9"/>
        <v>0</v>
      </c>
      <c r="AG31">
        <f t="shared" si="10"/>
        <v>0</v>
      </c>
      <c r="AH31">
        <f t="shared" si="11"/>
        <v>0</v>
      </c>
      <c r="AI31">
        <f t="shared" si="12"/>
        <v>0</v>
      </c>
      <c r="AJ31">
        <f t="shared" si="13"/>
        <v>0</v>
      </c>
      <c r="AK31">
        <f t="shared" si="14"/>
        <v>0</v>
      </c>
      <c r="AL31">
        <f t="shared" si="15"/>
        <v>0</v>
      </c>
      <c r="AM31">
        <f t="shared" si="16"/>
        <v>0</v>
      </c>
      <c r="AN31">
        <f t="shared" si="17"/>
        <v>1</v>
      </c>
      <c r="AO31">
        <f t="shared" si="18"/>
        <v>0</v>
      </c>
      <c r="AP31">
        <f t="shared" si="19"/>
        <v>0</v>
      </c>
      <c r="AQ31">
        <f t="shared" si="20"/>
        <v>0</v>
      </c>
      <c r="AR31">
        <f t="shared" si="21"/>
        <v>0</v>
      </c>
      <c r="AS31">
        <f t="shared" si="22"/>
        <v>0</v>
      </c>
      <c r="AT31">
        <f t="shared" si="23"/>
        <v>0</v>
      </c>
      <c r="AU31">
        <f t="shared" si="24"/>
        <v>0</v>
      </c>
      <c r="AV31">
        <f t="shared" si="25"/>
        <v>0</v>
      </c>
      <c r="AW31">
        <f t="shared" si="26"/>
        <v>0</v>
      </c>
      <c r="AX31">
        <f t="shared" si="27"/>
        <v>0</v>
      </c>
    </row>
    <row r="32" spans="1:50" ht="189" x14ac:dyDescent="0.25">
      <c r="A32" s="115">
        <v>31</v>
      </c>
      <c r="B32" s="64" t="s">
        <v>507</v>
      </c>
      <c r="C32" s="64" t="s">
        <v>508</v>
      </c>
      <c r="D32" s="64" t="s">
        <v>509</v>
      </c>
      <c r="E32" s="65">
        <v>2555161</v>
      </c>
      <c r="F32" s="64">
        <v>4</v>
      </c>
      <c r="G32" s="64">
        <v>7</v>
      </c>
      <c r="H32" s="64">
        <v>3</v>
      </c>
      <c r="I32" s="64">
        <v>5</v>
      </c>
      <c r="J32" s="64">
        <v>1</v>
      </c>
      <c r="K32" s="64">
        <v>3</v>
      </c>
      <c r="L32" s="64">
        <v>0</v>
      </c>
      <c r="M32" s="64">
        <v>5</v>
      </c>
      <c r="N32" s="64">
        <v>4</v>
      </c>
      <c r="O32" s="64">
        <v>1</v>
      </c>
      <c r="P32" s="64">
        <v>9</v>
      </c>
      <c r="Q32" s="64">
        <v>2</v>
      </c>
      <c r="R32" s="64">
        <v>2</v>
      </c>
      <c r="S32" s="64">
        <v>3</v>
      </c>
      <c r="T32" s="64">
        <v>3</v>
      </c>
      <c r="U32" s="64">
        <v>0</v>
      </c>
      <c r="V32" s="65">
        <v>1659179</v>
      </c>
      <c r="W32" s="63">
        <f t="shared" si="0"/>
        <v>52</v>
      </c>
      <c r="X32">
        <f t="shared" si="1"/>
        <v>0</v>
      </c>
      <c r="Y32">
        <f t="shared" si="2"/>
        <v>0</v>
      </c>
      <c r="Z32">
        <f t="shared" si="3"/>
        <v>0</v>
      </c>
      <c r="AA32">
        <f t="shared" si="4"/>
        <v>1</v>
      </c>
      <c r="AB32">
        <f t="shared" si="5"/>
        <v>0</v>
      </c>
      <c r="AC32">
        <f t="shared" si="6"/>
        <v>0</v>
      </c>
      <c r="AD32">
        <f t="shared" si="7"/>
        <v>0</v>
      </c>
      <c r="AE32">
        <f t="shared" si="8"/>
        <v>0</v>
      </c>
      <c r="AF32">
        <f t="shared" si="9"/>
        <v>0</v>
      </c>
      <c r="AG32">
        <f t="shared" si="10"/>
        <v>0</v>
      </c>
      <c r="AH32">
        <f t="shared" si="11"/>
        <v>0</v>
      </c>
      <c r="AI32">
        <f t="shared" si="12"/>
        <v>0</v>
      </c>
      <c r="AJ32">
        <f t="shared" si="13"/>
        <v>0</v>
      </c>
      <c r="AK32">
        <f t="shared" si="14"/>
        <v>0</v>
      </c>
      <c r="AL32">
        <f t="shared" si="15"/>
        <v>0</v>
      </c>
      <c r="AM32">
        <f t="shared" si="16"/>
        <v>0</v>
      </c>
      <c r="AN32">
        <f t="shared" si="17"/>
        <v>0</v>
      </c>
      <c r="AO32">
        <f t="shared" si="18"/>
        <v>0</v>
      </c>
      <c r="AP32">
        <f t="shared" si="19"/>
        <v>0</v>
      </c>
      <c r="AQ32">
        <f t="shared" si="20"/>
        <v>0</v>
      </c>
      <c r="AR32">
        <f t="shared" si="21"/>
        <v>0</v>
      </c>
      <c r="AS32">
        <f t="shared" si="22"/>
        <v>0</v>
      </c>
      <c r="AT32">
        <f t="shared" si="23"/>
        <v>0</v>
      </c>
      <c r="AU32">
        <f t="shared" si="24"/>
        <v>0</v>
      </c>
      <c r="AV32">
        <f t="shared" si="25"/>
        <v>0</v>
      </c>
      <c r="AW32">
        <f t="shared" si="26"/>
        <v>0</v>
      </c>
      <c r="AX32">
        <f t="shared" si="27"/>
        <v>0</v>
      </c>
    </row>
    <row r="33" spans="1:50" ht="94.5" x14ac:dyDescent="0.25">
      <c r="A33" s="115">
        <v>32</v>
      </c>
      <c r="B33" s="61" t="s">
        <v>644</v>
      </c>
      <c r="C33" s="61" t="s">
        <v>702</v>
      </c>
      <c r="D33" s="61" t="s">
        <v>703</v>
      </c>
      <c r="E33" s="60">
        <v>180000</v>
      </c>
      <c r="F33" s="61">
        <v>10</v>
      </c>
      <c r="G33" s="61">
        <v>0</v>
      </c>
      <c r="H33" s="61">
        <v>3</v>
      </c>
      <c r="I33" s="61">
        <v>2</v>
      </c>
      <c r="J33" s="61">
        <v>0</v>
      </c>
      <c r="K33" s="61">
        <v>5</v>
      </c>
      <c r="L33" s="61">
        <v>0</v>
      </c>
      <c r="M33" s="61">
        <v>6</v>
      </c>
      <c r="N33" s="61">
        <v>10</v>
      </c>
      <c r="O33" s="61">
        <v>0</v>
      </c>
      <c r="P33" s="61">
        <v>10</v>
      </c>
      <c r="Q33" s="61">
        <v>1</v>
      </c>
      <c r="R33" s="61">
        <v>2</v>
      </c>
      <c r="S33" s="61">
        <v>3</v>
      </c>
      <c r="T33" s="61">
        <v>0</v>
      </c>
      <c r="U33" s="61">
        <v>0</v>
      </c>
      <c r="V33" s="60">
        <v>66600</v>
      </c>
      <c r="W33" s="63">
        <f t="shared" si="0"/>
        <v>52</v>
      </c>
      <c r="X33">
        <f t="shared" si="1"/>
        <v>0</v>
      </c>
      <c r="Y33">
        <f t="shared" si="2"/>
        <v>0</v>
      </c>
      <c r="Z33">
        <f t="shared" si="3"/>
        <v>0</v>
      </c>
      <c r="AA33">
        <f t="shared" si="4"/>
        <v>0</v>
      </c>
      <c r="AB33">
        <f t="shared" si="5"/>
        <v>0</v>
      </c>
      <c r="AC33">
        <f t="shared" si="6"/>
        <v>0</v>
      </c>
      <c r="AD33">
        <f t="shared" si="7"/>
        <v>0</v>
      </c>
      <c r="AE33">
        <f t="shared" si="8"/>
        <v>0</v>
      </c>
      <c r="AF33">
        <f t="shared" si="9"/>
        <v>0</v>
      </c>
      <c r="AG33">
        <f t="shared" si="10"/>
        <v>0</v>
      </c>
      <c r="AH33">
        <f t="shared" si="11"/>
        <v>0</v>
      </c>
      <c r="AI33">
        <f t="shared" si="12"/>
        <v>0</v>
      </c>
      <c r="AJ33">
        <f t="shared" si="13"/>
        <v>0</v>
      </c>
      <c r="AK33">
        <f t="shared" si="14"/>
        <v>0</v>
      </c>
      <c r="AL33">
        <f t="shared" si="15"/>
        <v>0</v>
      </c>
      <c r="AM33">
        <f t="shared" si="16"/>
        <v>0</v>
      </c>
      <c r="AN33">
        <f t="shared" si="17"/>
        <v>0</v>
      </c>
      <c r="AO33">
        <f t="shared" si="18"/>
        <v>0</v>
      </c>
      <c r="AP33">
        <f t="shared" si="19"/>
        <v>0</v>
      </c>
      <c r="AQ33">
        <f t="shared" si="20"/>
        <v>0</v>
      </c>
      <c r="AR33">
        <f t="shared" si="21"/>
        <v>0</v>
      </c>
      <c r="AS33">
        <f t="shared" si="22"/>
        <v>0</v>
      </c>
      <c r="AT33">
        <f t="shared" si="23"/>
        <v>0</v>
      </c>
      <c r="AU33">
        <f t="shared" si="24"/>
        <v>0</v>
      </c>
      <c r="AV33">
        <f t="shared" si="25"/>
        <v>0</v>
      </c>
      <c r="AW33">
        <f t="shared" si="26"/>
        <v>0</v>
      </c>
      <c r="AX33">
        <f t="shared" si="27"/>
        <v>1</v>
      </c>
    </row>
    <row r="34" spans="1:50" ht="94.5" x14ac:dyDescent="0.25">
      <c r="A34" s="115">
        <v>33</v>
      </c>
      <c r="B34" s="59" t="s">
        <v>51</v>
      </c>
      <c r="C34" s="59" t="s">
        <v>93</v>
      </c>
      <c r="D34" s="59" t="s">
        <v>94</v>
      </c>
      <c r="E34" s="65">
        <v>160000</v>
      </c>
      <c r="F34" s="64">
        <v>8</v>
      </c>
      <c r="G34" s="59">
        <v>11</v>
      </c>
      <c r="H34" s="59">
        <v>1</v>
      </c>
      <c r="I34" s="59">
        <v>4</v>
      </c>
      <c r="J34" s="59">
        <v>0</v>
      </c>
      <c r="K34" s="59">
        <v>4</v>
      </c>
      <c r="L34" s="59">
        <v>0</v>
      </c>
      <c r="M34" s="59">
        <v>9</v>
      </c>
      <c r="N34" s="59">
        <v>1</v>
      </c>
      <c r="O34" s="64">
        <v>4</v>
      </c>
      <c r="P34" s="64">
        <v>1</v>
      </c>
      <c r="Q34" s="59">
        <v>0</v>
      </c>
      <c r="R34" s="59">
        <v>2</v>
      </c>
      <c r="S34" s="59">
        <v>3</v>
      </c>
      <c r="T34" s="59">
        <v>3</v>
      </c>
      <c r="U34" s="59">
        <v>0</v>
      </c>
      <c r="V34" s="60">
        <v>97400</v>
      </c>
      <c r="W34" s="63">
        <f t="shared" si="0"/>
        <v>51</v>
      </c>
      <c r="X34">
        <f t="shared" si="1"/>
        <v>0</v>
      </c>
      <c r="Y34">
        <f t="shared" si="2"/>
        <v>0</v>
      </c>
      <c r="Z34">
        <f t="shared" si="3"/>
        <v>0</v>
      </c>
      <c r="AA34">
        <f t="shared" si="4"/>
        <v>0</v>
      </c>
      <c r="AB34">
        <f t="shared" si="5"/>
        <v>0</v>
      </c>
      <c r="AC34">
        <f t="shared" si="6"/>
        <v>0</v>
      </c>
      <c r="AD34">
        <f t="shared" si="7"/>
        <v>1</v>
      </c>
      <c r="AE34">
        <f t="shared" si="8"/>
        <v>0</v>
      </c>
      <c r="AF34">
        <f t="shared" si="9"/>
        <v>0</v>
      </c>
      <c r="AG34">
        <f t="shared" si="10"/>
        <v>0</v>
      </c>
      <c r="AH34">
        <f t="shared" si="11"/>
        <v>0</v>
      </c>
      <c r="AI34">
        <f t="shared" si="12"/>
        <v>0</v>
      </c>
      <c r="AJ34">
        <f t="shared" si="13"/>
        <v>0</v>
      </c>
      <c r="AK34">
        <f t="shared" si="14"/>
        <v>0</v>
      </c>
      <c r="AL34">
        <f t="shared" si="15"/>
        <v>0</v>
      </c>
      <c r="AM34">
        <f t="shared" si="16"/>
        <v>0</v>
      </c>
      <c r="AN34">
        <f t="shared" si="17"/>
        <v>0</v>
      </c>
      <c r="AO34">
        <f t="shared" si="18"/>
        <v>0</v>
      </c>
      <c r="AP34">
        <f t="shared" si="19"/>
        <v>0</v>
      </c>
      <c r="AQ34">
        <f t="shared" si="20"/>
        <v>0</v>
      </c>
      <c r="AR34">
        <f t="shared" si="21"/>
        <v>0</v>
      </c>
      <c r="AS34">
        <f t="shared" si="22"/>
        <v>0</v>
      </c>
      <c r="AT34">
        <f t="shared" si="23"/>
        <v>0</v>
      </c>
      <c r="AU34">
        <f t="shared" si="24"/>
        <v>0</v>
      </c>
      <c r="AV34">
        <f t="shared" si="25"/>
        <v>0</v>
      </c>
      <c r="AW34">
        <f t="shared" si="26"/>
        <v>0</v>
      </c>
      <c r="AX34">
        <f t="shared" si="27"/>
        <v>0</v>
      </c>
    </row>
    <row r="35" spans="1:50" ht="78.75" x14ac:dyDescent="0.25">
      <c r="A35" s="115">
        <v>34</v>
      </c>
      <c r="B35" s="64" t="s">
        <v>644</v>
      </c>
      <c r="C35" s="64" t="s">
        <v>688</v>
      </c>
      <c r="D35" s="64" t="s">
        <v>689</v>
      </c>
      <c r="E35" s="65">
        <v>500000</v>
      </c>
      <c r="F35" s="64">
        <v>10</v>
      </c>
      <c r="G35" s="64">
        <v>0</v>
      </c>
      <c r="H35" s="64">
        <v>3</v>
      </c>
      <c r="I35" s="64">
        <v>3</v>
      </c>
      <c r="J35" s="61">
        <v>0</v>
      </c>
      <c r="K35" s="64">
        <v>5</v>
      </c>
      <c r="L35" s="64">
        <v>0</v>
      </c>
      <c r="M35" s="64">
        <v>4</v>
      </c>
      <c r="N35" s="64">
        <v>9</v>
      </c>
      <c r="O35" s="64">
        <v>10</v>
      </c>
      <c r="P35" s="64">
        <v>0</v>
      </c>
      <c r="Q35" s="64">
        <v>2</v>
      </c>
      <c r="R35" s="64">
        <v>2</v>
      </c>
      <c r="S35" s="64">
        <v>3</v>
      </c>
      <c r="T35" s="64">
        <v>0</v>
      </c>
      <c r="U35" s="64">
        <v>0</v>
      </c>
      <c r="V35" s="65">
        <v>150000</v>
      </c>
      <c r="W35" s="63">
        <f t="shared" si="0"/>
        <v>51</v>
      </c>
      <c r="X35">
        <f t="shared" si="1"/>
        <v>0</v>
      </c>
      <c r="Y35">
        <f t="shared" si="2"/>
        <v>0</v>
      </c>
      <c r="Z35">
        <f t="shared" si="3"/>
        <v>0</v>
      </c>
      <c r="AA35">
        <f t="shared" si="4"/>
        <v>0</v>
      </c>
      <c r="AB35">
        <f t="shared" si="5"/>
        <v>0</v>
      </c>
      <c r="AC35">
        <f t="shared" si="6"/>
        <v>0</v>
      </c>
      <c r="AD35">
        <f t="shared" si="7"/>
        <v>0</v>
      </c>
      <c r="AE35">
        <f t="shared" si="8"/>
        <v>0</v>
      </c>
      <c r="AF35">
        <f t="shared" si="9"/>
        <v>0</v>
      </c>
      <c r="AG35">
        <f t="shared" si="10"/>
        <v>0</v>
      </c>
      <c r="AH35">
        <f t="shared" si="11"/>
        <v>0</v>
      </c>
      <c r="AI35">
        <f t="shared" si="12"/>
        <v>0</v>
      </c>
      <c r="AJ35">
        <f t="shared" si="13"/>
        <v>0</v>
      </c>
      <c r="AK35">
        <f t="shared" si="14"/>
        <v>0</v>
      </c>
      <c r="AL35">
        <f t="shared" si="15"/>
        <v>0</v>
      </c>
      <c r="AM35">
        <f t="shared" si="16"/>
        <v>0</v>
      </c>
      <c r="AN35">
        <f t="shared" si="17"/>
        <v>0</v>
      </c>
      <c r="AO35">
        <f t="shared" si="18"/>
        <v>0</v>
      </c>
      <c r="AP35">
        <f t="shared" si="19"/>
        <v>0</v>
      </c>
      <c r="AQ35">
        <f t="shared" si="20"/>
        <v>0</v>
      </c>
      <c r="AR35">
        <f t="shared" si="21"/>
        <v>0</v>
      </c>
      <c r="AS35">
        <f t="shared" si="22"/>
        <v>0</v>
      </c>
      <c r="AT35">
        <f t="shared" si="23"/>
        <v>0</v>
      </c>
      <c r="AU35">
        <f t="shared" si="24"/>
        <v>0</v>
      </c>
      <c r="AV35">
        <f t="shared" si="25"/>
        <v>0</v>
      </c>
      <c r="AW35">
        <f t="shared" si="26"/>
        <v>0</v>
      </c>
      <c r="AX35">
        <f t="shared" si="27"/>
        <v>1</v>
      </c>
    </row>
    <row r="36" spans="1:50" ht="47.25" x14ac:dyDescent="0.25">
      <c r="A36" s="115">
        <v>35</v>
      </c>
      <c r="B36" s="61" t="s">
        <v>786</v>
      </c>
      <c r="C36" s="61" t="s">
        <v>791</v>
      </c>
      <c r="D36" s="61" t="s">
        <v>792</v>
      </c>
      <c r="E36" s="60">
        <v>3029311.18</v>
      </c>
      <c r="F36" s="61">
        <v>4</v>
      </c>
      <c r="G36" s="61">
        <v>11</v>
      </c>
      <c r="H36" s="61">
        <v>1</v>
      </c>
      <c r="I36" s="61">
        <v>5</v>
      </c>
      <c r="J36" s="61">
        <v>2</v>
      </c>
      <c r="K36" s="61">
        <v>5</v>
      </c>
      <c r="L36" s="61">
        <v>0</v>
      </c>
      <c r="M36" s="61">
        <v>9</v>
      </c>
      <c r="N36" s="61">
        <v>1</v>
      </c>
      <c r="O36" s="61">
        <v>1</v>
      </c>
      <c r="P36" s="61">
        <v>6</v>
      </c>
      <c r="Q36" s="61">
        <v>0</v>
      </c>
      <c r="R36" s="61">
        <v>0</v>
      </c>
      <c r="S36" s="61">
        <v>3</v>
      </c>
      <c r="T36" s="61">
        <v>3</v>
      </c>
      <c r="U36" s="61">
        <v>0</v>
      </c>
      <c r="V36" s="60">
        <v>1969052.27</v>
      </c>
      <c r="W36" s="63">
        <f t="shared" si="0"/>
        <v>51</v>
      </c>
      <c r="X36">
        <f t="shared" si="1"/>
        <v>0</v>
      </c>
      <c r="Y36">
        <f t="shared" si="2"/>
        <v>0</v>
      </c>
      <c r="Z36">
        <f t="shared" si="3"/>
        <v>0</v>
      </c>
      <c r="AA36">
        <f t="shared" si="4"/>
        <v>0</v>
      </c>
      <c r="AB36">
        <f t="shared" si="5"/>
        <v>0</v>
      </c>
      <c r="AC36">
        <f t="shared" si="6"/>
        <v>0</v>
      </c>
      <c r="AD36">
        <f t="shared" si="7"/>
        <v>0</v>
      </c>
      <c r="AE36">
        <f t="shared" si="8"/>
        <v>0</v>
      </c>
      <c r="AF36">
        <f t="shared" si="9"/>
        <v>0</v>
      </c>
      <c r="AG36">
        <f t="shared" si="10"/>
        <v>0</v>
      </c>
      <c r="AH36">
        <f t="shared" si="11"/>
        <v>0</v>
      </c>
      <c r="AI36">
        <f t="shared" si="12"/>
        <v>0</v>
      </c>
      <c r="AJ36">
        <f t="shared" si="13"/>
        <v>0</v>
      </c>
      <c r="AK36">
        <f t="shared" si="14"/>
        <v>0</v>
      </c>
      <c r="AL36">
        <f t="shared" si="15"/>
        <v>0</v>
      </c>
      <c r="AM36">
        <f t="shared" si="16"/>
        <v>0</v>
      </c>
      <c r="AN36">
        <f t="shared" si="17"/>
        <v>1</v>
      </c>
      <c r="AO36">
        <f t="shared" si="18"/>
        <v>0</v>
      </c>
      <c r="AP36">
        <f t="shared" si="19"/>
        <v>0</v>
      </c>
      <c r="AQ36">
        <f t="shared" si="20"/>
        <v>0</v>
      </c>
      <c r="AR36">
        <f t="shared" si="21"/>
        <v>0</v>
      </c>
      <c r="AS36">
        <f t="shared" si="22"/>
        <v>0</v>
      </c>
      <c r="AT36">
        <f t="shared" si="23"/>
        <v>0</v>
      </c>
      <c r="AU36">
        <f t="shared" si="24"/>
        <v>0</v>
      </c>
      <c r="AV36">
        <f t="shared" si="25"/>
        <v>0</v>
      </c>
      <c r="AW36">
        <f t="shared" si="26"/>
        <v>0</v>
      </c>
      <c r="AX36">
        <f t="shared" si="27"/>
        <v>0</v>
      </c>
    </row>
    <row r="37" spans="1:50" ht="63" x14ac:dyDescent="0.25">
      <c r="A37" s="115">
        <v>36</v>
      </c>
      <c r="B37" s="64" t="s">
        <v>346</v>
      </c>
      <c r="C37" s="64" t="s">
        <v>355</v>
      </c>
      <c r="D37" s="64" t="s">
        <v>358</v>
      </c>
      <c r="E37" s="65">
        <v>354000</v>
      </c>
      <c r="F37" s="64">
        <v>4</v>
      </c>
      <c r="G37" s="64">
        <v>11</v>
      </c>
      <c r="H37" s="64">
        <v>1</v>
      </c>
      <c r="I37" s="64">
        <v>3</v>
      </c>
      <c r="J37" s="64">
        <v>0</v>
      </c>
      <c r="K37" s="64">
        <v>1</v>
      </c>
      <c r="L37" s="64">
        <v>0</v>
      </c>
      <c r="M37" s="64">
        <v>6</v>
      </c>
      <c r="N37" s="64">
        <v>1</v>
      </c>
      <c r="O37" s="64">
        <v>5</v>
      </c>
      <c r="P37" s="64">
        <v>10</v>
      </c>
      <c r="Q37" s="64">
        <v>0</v>
      </c>
      <c r="R37" s="64">
        <v>2</v>
      </c>
      <c r="S37" s="64">
        <v>3</v>
      </c>
      <c r="T37" s="64">
        <v>3</v>
      </c>
      <c r="U37" s="64">
        <v>0</v>
      </c>
      <c r="V37" s="65">
        <v>201780</v>
      </c>
      <c r="W37" s="63">
        <f t="shared" si="0"/>
        <v>50</v>
      </c>
      <c r="X37">
        <f t="shared" si="1"/>
        <v>0</v>
      </c>
      <c r="Y37">
        <f t="shared" si="2"/>
        <v>0</v>
      </c>
      <c r="Z37">
        <f t="shared" si="3"/>
        <v>0</v>
      </c>
      <c r="AA37">
        <f t="shared" si="4"/>
        <v>0</v>
      </c>
      <c r="AB37">
        <f t="shared" si="5"/>
        <v>0</v>
      </c>
      <c r="AC37">
        <f t="shared" si="6"/>
        <v>0</v>
      </c>
      <c r="AD37">
        <f t="shared" si="7"/>
        <v>0</v>
      </c>
      <c r="AE37">
        <f t="shared" si="8"/>
        <v>0</v>
      </c>
      <c r="AF37">
        <f t="shared" si="9"/>
        <v>0</v>
      </c>
      <c r="AG37">
        <f t="shared" si="10"/>
        <v>0</v>
      </c>
      <c r="AH37">
        <f t="shared" si="11"/>
        <v>0</v>
      </c>
      <c r="AI37">
        <f t="shared" si="12"/>
        <v>0</v>
      </c>
      <c r="AJ37">
        <f t="shared" si="13"/>
        <v>0</v>
      </c>
      <c r="AK37">
        <f t="shared" si="14"/>
        <v>0</v>
      </c>
      <c r="AL37">
        <f t="shared" si="15"/>
        <v>0</v>
      </c>
      <c r="AM37">
        <f t="shared" si="16"/>
        <v>0</v>
      </c>
      <c r="AN37">
        <f t="shared" si="17"/>
        <v>1</v>
      </c>
      <c r="AO37">
        <f t="shared" si="18"/>
        <v>0</v>
      </c>
      <c r="AP37">
        <f t="shared" si="19"/>
        <v>0</v>
      </c>
      <c r="AQ37">
        <f t="shared" si="20"/>
        <v>0</v>
      </c>
      <c r="AR37">
        <f t="shared" si="21"/>
        <v>0</v>
      </c>
      <c r="AS37">
        <f t="shared" si="22"/>
        <v>0</v>
      </c>
      <c r="AT37">
        <f t="shared" si="23"/>
        <v>0</v>
      </c>
      <c r="AU37">
        <f t="shared" si="24"/>
        <v>0</v>
      </c>
      <c r="AV37">
        <f t="shared" si="25"/>
        <v>0</v>
      </c>
      <c r="AW37">
        <f t="shared" si="26"/>
        <v>0</v>
      </c>
      <c r="AX37">
        <f t="shared" si="27"/>
        <v>0</v>
      </c>
    </row>
    <row r="38" spans="1:50" ht="63" x14ac:dyDescent="0.25">
      <c r="A38" s="115">
        <v>37</v>
      </c>
      <c r="B38" s="64" t="s">
        <v>346</v>
      </c>
      <c r="C38" s="64" t="s">
        <v>355</v>
      </c>
      <c r="D38" s="64" t="s">
        <v>362</v>
      </c>
      <c r="E38" s="65">
        <v>354000</v>
      </c>
      <c r="F38" s="64">
        <v>4</v>
      </c>
      <c r="G38" s="64">
        <v>11</v>
      </c>
      <c r="H38" s="64">
        <v>1</v>
      </c>
      <c r="I38" s="64">
        <v>3</v>
      </c>
      <c r="J38" s="64">
        <v>0</v>
      </c>
      <c r="K38" s="64">
        <v>1</v>
      </c>
      <c r="L38" s="64">
        <v>0</v>
      </c>
      <c r="M38" s="64">
        <v>6</v>
      </c>
      <c r="N38" s="64">
        <v>1</v>
      </c>
      <c r="O38" s="64">
        <v>5</v>
      </c>
      <c r="P38" s="64">
        <v>10</v>
      </c>
      <c r="Q38" s="64">
        <v>0</v>
      </c>
      <c r="R38" s="64">
        <v>2</v>
      </c>
      <c r="S38" s="64">
        <v>3</v>
      </c>
      <c r="T38" s="64">
        <v>3</v>
      </c>
      <c r="U38" s="64">
        <v>0</v>
      </c>
      <c r="V38" s="65">
        <v>211500</v>
      </c>
      <c r="W38" s="63">
        <f t="shared" si="0"/>
        <v>50</v>
      </c>
      <c r="X38">
        <f t="shared" si="1"/>
        <v>0</v>
      </c>
      <c r="Y38">
        <f t="shared" si="2"/>
        <v>0</v>
      </c>
      <c r="Z38">
        <f t="shared" si="3"/>
        <v>0</v>
      </c>
      <c r="AA38">
        <f t="shared" si="4"/>
        <v>0</v>
      </c>
      <c r="AB38">
        <f t="shared" si="5"/>
        <v>0</v>
      </c>
      <c r="AC38">
        <f t="shared" si="6"/>
        <v>0</v>
      </c>
      <c r="AD38">
        <f t="shared" si="7"/>
        <v>0</v>
      </c>
      <c r="AE38">
        <f t="shared" si="8"/>
        <v>0</v>
      </c>
      <c r="AF38">
        <f t="shared" si="9"/>
        <v>0</v>
      </c>
      <c r="AG38">
        <f t="shared" si="10"/>
        <v>0</v>
      </c>
      <c r="AH38">
        <f t="shared" si="11"/>
        <v>0</v>
      </c>
      <c r="AI38">
        <f t="shared" si="12"/>
        <v>0</v>
      </c>
      <c r="AJ38">
        <f t="shared" si="13"/>
        <v>0</v>
      </c>
      <c r="AK38">
        <f t="shared" si="14"/>
        <v>0</v>
      </c>
      <c r="AL38">
        <f t="shared" si="15"/>
        <v>0</v>
      </c>
      <c r="AM38">
        <f t="shared" si="16"/>
        <v>0</v>
      </c>
      <c r="AN38">
        <f t="shared" si="17"/>
        <v>1</v>
      </c>
      <c r="AO38">
        <f t="shared" si="18"/>
        <v>0</v>
      </c>
      <c r="AP38">
        <f t="shared" si="19"/>
        <v>0</v>
      </c>
      <c r="AQ38">
        <f t="shared" si="20"/>
        <v>0</v>
      </c>
      <c r="AR38">
        <f t="shared" si="21"/>
        <v>0</v>
      </c>
      <c r="AS38">
        <f t="shared" si="22"/>
        <v>0</v>
      </c>
      <c r="AT38">
        <f t="shared" si="23"/>
        <v>0</v>
      </c>
      <c r="AU38">
        <f t="shared" si="24"/>
        <v>0</v>
      </c>
      <c r="AV38">
        <f t="shared" si="25"/>
        <v>0</v>
      </c>
      <c r="AW38">
        <f t="shared" si="26"/>
        <v>0</v>
      </c>
      <c r="AX38">
        <f t="shared" si="27"/>
        <v>0</v>
      </c>
    </row>
    <row r="39" spans="1:50" ht="173.25" x14ac:dyDescent="0.25">
      <c r="A39" s="115">
        <v>38</v>
      </c>
      <c r="B39" s="64" t="s">
        <v>513</v>
      </c>
      <c r="C39" s="61" t="s">
        <v>604</v>
      </c>
      <c r="D39" s="61" t="s">
        <v>605</v>
      </c>
      <c r="E39" s="60">
        <v>1300000</v>
      </c>
      <c r="F39" s="61">
        <v>10</v>
      </c>
      <c r="G39" s="61">
        <v>0</v>
      </c>
      <c r="H39" s="61">
        <v>3</v>
      </c>
      <c r="I39" s="61">
        <v>3</v>
      </c>
      <c r="J39" s="61">
        <v>0</v>
      </c>
      <c r="K39" s="61">
        <v>5</v>
      </c>
      <c r="L39" s="61">
        <v>0</v>
      </c>
      <c r="M39" s="61">
        <v>1</v>
      </c>
      <c r="N39" s="61">
        <v>1</v>
      </c>
      <c r="O39" s="61">
        <v>10</v>
      </c>
      <c r="P39" s="61">
        <v>10</v>
      </c>
      <c r="Q39" s="61">
        <v>2</v>
      </c>
      <c r="R39" s="61">
        <v>2</v>
      </c>
      <c r="S39" s="61">
        <v>3</v>
      </c>
      <c r="T39" s="61">
        <v>0</v>
      </c>
      <c r="U39" s="61">
        <v>0</v>
      </c>
      <c r="V39" s="60">
        <v>481000</v>
      </c>
      <c r="W39" s="63">
        <f t="shared" si="0"/>
        <v>50</v>
      </c>
      <c r="X39">
        <f t="shared" si="1"/>
        <v>0</v>
      </c>
      <c r="Y39">
        <f t="shared" si="2"/>
        <v>0</v>
      </c>
      <c r="Z39">
        <f t="shared" si="3"/>
        <v>0</v>
      </c>
      <c r="AA39">
        <f t="shared" si="4"/>
        <v>0</v>
      </c>
      <c r="AB39">
        <f t="shared" si="5"/>
        <v>0</v>
      </c>
      <c r="AC39">
        <f t="shared" si="6"/>
        <v>0</v>
      </c>
      <c r="AD39">
        <f t="shared" si="7"/>
        <v>0</v>
      </c>
      <c r="AE39">
        <f t="shared" si="8"/>
        <v>0</v>
      </c>
      <c r="AF39">
        <f t="shared" si="9"/>
        <v>0</v>
      </c>
      <c r="AG39">
        <f t="shared" si="10"/>
        <v>0</v>
      </c>
      <c r="AH39">
        <f t="shared" si="11"/>
        <v>0</v>
      </c>
      <c r="AI39">
        <f t="shared" si="12"/>
        <v>0</v>
      </c>
      <c r="AJ39">
        <f t="shared" si="13"/>
        <v>0</v>
      </c>
      <c r="AK39">
        <f t="shared" si="14"/>
        <v>0</v>
      </c>
      <c r="AL39">
        <f t="shared" si="15"/>
        <v>0</v>
      </c>
      <c r="AM39">
        <f t="shared" si="16"/>
        <v>0</v>
      </c>
      <c r="AN39">
        <f t="shared" si="17"/>
        <v>0</v>
      </c>
      <c r="AO39">
        <f t="shared" si="18"/>
        <v>0</v>
      </c>
      <c r="AP39">
        <f t="shared" si="19"/>
        <v>0</v>
      </c>
      <c r="AQ39">
        <f t="shared" si="20"/>
        <v>0</v>
      </c>
      <c r="AR39">
        <f t="shared" si="21"/>
        <v>0</v>
      </c>
      <c r="AS39">
        <f t="shared" si="22"/>
        <v>0</v>
      </c>
      <c r="AT39">
        <f t="shared" si="23"/>
        <v>0</v>
      </c>
      <c r="AU39">
        <f t="shared" si="24"/>
        <v>0</v>
      </c>
      <c r="AV39">
        <f t="shared" si="25"/>
        <v>0</v>
      </c>
      <c r="AW39">
        <f t="shared" si="26"/>
        <v>0</v>
      </c>
      <c r="AX39">
        <f t="shared" si="27"/>
        <v>1</v>
      </c>
    </row>
    <row r="40" spans="1:50" ht="94.5" x14ac:dyDescent="0.25">
      <c r="A40" s="115">
        <v>39</v>
      </c>
      <c r="B40" s="61" t="s">
        <v>644</v>
      </c>
      <c r="C40" s="61" t="s">
        <v>742</v>
      </c>
      <c r="D40" s="61" t="s">
        <v>743</v>
      </c>
      <c r="E40" s="60">
        <v>3000000</v>
      </c>
      <c r="F40" s="61">
        <v>10</v>
      </c>
      <c r="G40" s="61">
        <v>4</v>
      </c>
      <c r="H40" s="61">
        <v>5</v>
      </c>
      <c r="I40" s="61">
        <v>3</v>
      </c>
      <c r="J40" s="61">
        <v>0</v>
      </c>
      <c r="K40" s="61">
        <v>1</v>
      </c>
      <c r="L40" s="61">
        <v>0</v>
      </c>
      <c r="M40" s="61">
        <v>1</v>
      </c>
      <c r="N40" s="61">
        <v>6</v>
      </c>
      <c r="O40" s="61">
        <v>10</v>
      </c>
      <c r="P40" s="61">
        <v>2</v>
      </c>
      <c r="Q40" s="61">
        <v>2</v>
      </c>
      <c r="R40" s="61">
        <v>2</v>
      </c>
      <c r="S40" s="61">
        <v>3</v>
      </c>
      <c r="T40" s="61">
        <v>1</v>
      </c>
      <c r="U40" s="61">
        <v>0</v>
      </c>
      <c r="V40" s="60">
        <v>1074000</v>
      </c>
      <c r="W40" s="63">
        <f t="shared" si="0"/>
        <v>50</v>
      </c>
      <c r="X40">
        <f t="shared" si="1"/>
        <v>0</v>
      </c>
      <c r="Y40">
        <f t="shared" si="2"/>
        <v>0</v>
      </c>
      <c r="Z40">
        <f t="shared" si="3"/>
        <v>0</v>
      </c>
      <c r="AA40">
        <f t="shared" si="4"/>
        <v>0</v>
      </c>
      <c r="AB40">
        <f t="shared" si="5"/>
        <v>0</v>
      </c>
      <c r="AC40">
        <f t="shared" si="6"/>
        <v>0</v>
      </c>
      <c r="AD40">
        <f t="shared" si="7"/>
        <v>0</v>
      </c>
      <c r="AE40">
        <f t="shared" si="8"/>
        <v>0</v>
      </c>
      <c r="AF40">
        <f t="shared" si="9"/>
        <v>0</v>
      </c>
      <c r="AG40">
        <f t="shared" si="10"/>
        <v>0</v>
      </c>
      <c r="AH40">
        <f t="shared" si="11"/>
        <v>0</v>
      </c>
      <c r="AI40">
        <f t="shared" si="12"/>
        <v>0</v>
      </c>
      <c r="AJ40">
        <f t="shared" si="13"/>
        <v>0</v>
      </c>
      <c r="AK40">
        <f t="shared" si="14"/>
        <v>0</v>
      </c>
      <c r="AL40">
        <f t="shared" si="15"/>
        <v>0</v>
      </c>
      <c r="AM40">
        <f t="shared" si="16"/>
        <v>0</v>
      </c>
      <c r="AN40">
        <f t="shared" si="17"/>
        <v>0</v>
      </c>
      <c r="AO40">
        <f t="shared" si="18"/>
        <v>0</v>
      </c>
      <c r="AP40">
        <f t="shared" si="19"/>
        <v>0</v>
      </c>
      <c r="AQ40">
        <f t="shared" si="20"/>
        <v>0</v>
      </c>
      <c r="AR40">
        <f t="shared" si="21"/>
        <v>0</v>
      </c>
      <c r="AS40">
        <f t="shared" si="22"/>
        <v>0</v>
      </c>
      <c r="AT40">
        <f t="shared" si="23"/>
        <v>0</v>
      </c>
      <c r="AU40">
        <f t="shared" si="24"/>
        <v>0</v>
      </c>
      <c r="AV40">
        <f t="shared" si="25"/>
        <v>0</v>
      </c>
      <c r="AW40">
        <f t="shared" si="26"/>
        <v>0</v>
      </c>
      <c r="AX40">
        <f t="shared" si="27"/>
        <v>1</v>
      </c>
    </row>
    <row r="41" spans="1:50" ht="63" x14ac:dyDescent="0.25">
      <c r="A41" s="115">
        <v>40</v>
      </c>
      <c r="B41" s="64" t="s">
        <v>1468</v>
      </c>
      <c r="C41" s="64" t="s">
        <v>1471</v>
      </c>
      <c r="D41" s="64" t="s">
        <v>1472</v>
      </c>
      <c r="E41" s="65">
        <v>2971291.73</v>
      </c>
      <c r="F41" s="64">
        <v>7</v>
      </c>
      <c r="G41" s="64">
        <v>11</v>
      </c>
      <c r="H41" s="64">
        <v>1</v>
      </c>
      <c r="I41" s="64">
        <v>5</v>
      </c>
      <c r="J41" s="64">
        <v>3</v>
      </c>
      <c r="K41" s="64">
        <v>1</v>
      </c>
      <c r="L41" s="64">
        <v>0</v>
      </c>
      <c r="M41" s="64">
        <v>10</v>
      </c>
      <c r="N41" s="64">
        <v>1</v>
      </c>
      <c r="O41" s="64">
        <v>0</v>
      </c>
      <c r="P41" s="64">
        <v>3</v>
      </c>
      <c r="Q41" s="64">
        <v>0</v>
      </c>
      <c r="R41" s="64">
        <v>2</v>
      </c>
      <c r="S41" s="64">
        <v>3</v>
      </c>
      <c r="T41" s="64">
        <v>3</v>
      </c>
      <c r="U41" s="64">
        <v>0</v>
      </c>
      <c r="V41" s="65">
        <v>1842200.87</v>
      </c>
      <c r="W41" s="63">
        <f t="shared" si="0"/>
        <v>50</v>
      </c>
      <c r="X41">
        <f t="shared" si="1"/>
        <v>0</v>
      </c>
      <c r="Y41">
        <f t="shared" si="2"/>
        <v>0</v>
      </c>
      <c r="Z41">
        <f t="shared" si="3"/>
        <v>0</v>
      </c>
      <c r="AA41">
        <f t="shared" si="4"/>
        <v>0</v>
      </c>
      <c r="AB41">
        <f t="shared" si="5"/>
        <v>0</v>
      </c>
      <c r="AC41">
        <f t="shared" si="6"/>
        <v>0</v>
      </c>
      <c r="AD41">
        <f t="shared" si="7"/>
        <v>0</v>
      </c>
      <c r="AE41">
        <f t="shared" si="8"/>
        <v>0</v>
      </c>
      <c r="AF41">
        <f t="shared" si="9"/>
        <v>0</v>
      </c>
      <c r="AG41">
        <f t="shared" si="10"/>
        <v>0</v>
      </c>
      <c r="AH41">
        <f t="shared" si="11"/>
        <v>0</v>
      </c>
      <c r="AI41">
        <f t="shared" si="12"/>
        <v>0</v>
      </c>
      <c r="AJ41">
        <f t="shared" si="13"/>
        <v>0</v>
      </c>
      <c r="AK41">
        <f t="shared" si="14"/>
        <v>0</v>
      </c>
      <c r="AL41">
        <f t="shared" si="15"/>
        <v>0</v>
      </c>
      <c r="AM41">
        <f t="shared" si="16"/>
        <v>0</v>
      </c>
      <c r="AN41">
        <f t="shared" si="17"/>
        <v>0</v>
      </c>
      <c r="AO41">
        <f t="shared" si="18"/>
        <v>0</v>
      </c>
      <c r="AP41">
        <f t="shared" si="19"/>
        <v>0</v>
      </c>
      <c r="AQ41">
        <f t="shared" si="20"/>
        <v>0</v>
      </c>
      <c r="AR41">
        <f t="shared" si="21"/>
        <v>0</v>
      </c>
      <c r="AS41">
        <f t="shared" si="22"/>
        <v>0</v>
      </c>
      <c r="AT41">
        <f t="shared" si="23"/>
        <v>0</v>
      </c>
      <c r="AU41">
        <f t="shared" si="24"/>
        <v>0</v>
      </c>
      <c r="AV41">
        <f t="shared" si="25"/>
        <v>1</v>
      </c>
      <c r="AW41">
        <f t="shared" si="26"/>
        <v>0</v>
      </c>
      <c r="AX41">
        <f t="shared" si="27"/>
        <v>0</v>
      </c>
    </row>
    <row r="42" spans="1:50" ht="63" x14ac:dyDescent="0.25">
      <c r="A42" s="115">
        <v>41</v>
      </c>
      <c r="B42" s="64" t="s">
        <v>1468</v>
      </c>
      <c r="C42" s="64" t="s">
        <v>1473</v>
      </c>
      <c r="D42" s="64" t="s">
        <v>1472</v>
      </c>
      <c r="E42" s="65">
        <v>2326884.4</v>
      </c>
      <c r="F42" s="64">
        <v>7</v>
      </c>
      <c r="G42" s="64">
        <v>11</v>
      </c>
      <c r="H42" s="64">
        <v>1</v>
      </c>
      <c r="I42" s="64">
        <v>5</v>
      </c>
      <c r="J42" s="64">
        <v>3</v>
      </c>
      <c r="K42" s="64">
        <v>1</v>
      </c>
      <c r="L42" s="64">
        <v>0</v>
      </c>
      <c r="M42" s="64">
        <v>10</v>
      </c>
      <c r="N42" s="64">
        <v>1</v>
      </c>
      <c r="O42" s="64">
        <v>0</v>
      </c>
      <c r="P42" s="64">
        <v>3</v>
      </c>
      <c r="Q42" s="64">
        <v>0</v>
      </c>
      <c r="R42" s="64">
        <v>2</v>
      </c>
      <c r="S42" s="64">
        <v>3</v>
      </c>
      <c r="T42" s="64">
        <v>3</v>
      </c>
      <c r="U42" s="64">
        <v>0</v>
      </c>
      <c r="V42" s="65">
        <v>1442668.33</v>
      </c>
      <c r="W42" s="63">
        <f t="shared" si="0"/>
        <v>50</v>
      </c>
      <c r="X42">
        <f t="shared" si="1"/>
        <v>0</v>
      </c>
      <c r="Y42">
        <f t="shared" si="2"/>
        <v>0</v>
      </c>
      <c r="Z42">
        <f t="shared" si="3"/>
        <v>0</v>
      </c>
      <c r="AA42">
        <f t="shared" si="4"/>
        <v>0</v>
      </c>
      <c r="AB42">
        <f t="shared" si="5"/>
        <v>0</v>
      </c>
      <c r="AC42">
        <f t="shared" si="6"/>
        <v>0</v>
      </c>
      <c r="AD42">
        <f t="shared" si="7"/>
        <v>0</v>
      </c>
      <c r="AE42">
        <f t="shared" si="8"/>
        <v>0</v>
      </c>
      <c r="AF42">
        <f t="shared" si="9"/>
        <v>0</v>
      </c>
      <c r="AG42">
        <f t="shared" si="10"/>
        <v>0</v>
      </c>
      <c r="AH42">
        <f t="shared" si="11"/>
        <v>0</v>
      </c>
      <c r="AI42">
        <f t="shared" si="12"/>
        <v>0</v>
      </c>
      <c r="AJ42">
        <f t="shared" si="13"/>
        <v>0</v>
      </c>
      <c r="AK42">
        <f t="shared" si="14"/>
        <v>0</v>
      </c>
      <c r="AL42">
        <f t="shared" si="15"/>
        <v>0</v>
      </c>
      <c r="AM42">
        <f t="shared" si="16"/>
        <v>0</v>
      </c>
      <c r="AN42">
        <f t="shared" si="17"/>
        <v>0</v>
      </c>
      <c r="AO42">
        <f t="shared" si="18"/>
        <v>0</v>
      </c>
      <c r="AP42">
        <f t="shared" si="19"/>
        <v>0</v>
      </c>
      <c r="AQ42">
        <f t="shared" si="20"/>
        <v>0</v>
      </c>
      <c r="AR42">
        <f t="shared" si="21"/>
        <v>0</v>
      </c>
      <c r="AS42">
        <f t="shared" si="22"/>
        <v>0</v>
      </c>
      <c r="AT42">
        <f t="shared" si="23"/>
        <v>0</v>
      </c>
      <c r="AU42">
        <f t="shared" si="24"/>
        <v>0</v>
      </c>
      <c r="AV42">
        <f t="shared" si="25"/>
        <v>1</v>
      </c>
      <c r="AW42">
        <f t="shared" si="26"/>
        <v>0</v>
      </c>
      <c r="AX42">
        <f t="shared" si="27"/>
        <v>0</v>
      </c>
    </row>
    <row r="43" spans="1:50" ht="78.75" x14ac:dyDescent="0.25">
      <c r="A43" s="115">
        <v>42</v>
      </c>
      <c r="B43" s="62" t="s">
        <v>1587</v>
      </c>
      <c r="C43" s="62" t="s">
        <v>1588</v>
      </c>
      <c r="D43" s="62" t="s">
        <v>1595</v>
      </c>
      <c r="E43" s="60">
        <v>500000</v>
      </c>
      <c r="F43" s="62">
        <v>4</v>
      </c>
      <c r="G43" s="62">
        <v>0</v>
      </c>
      <c r="H43" s="62">
        <v>3</v>
      </c>
      <c r="I43" s="62">
        <v>2</v>
      </c>
      <c r="J43" s="62">
        <v>0</v>
      </c>
      <c r="K43" s="62">
        <v>2</v>
      </c>
      <c r="L43" s="62">
        <v>0</v>
      </c>
      <c r="M43" s="62">
        <v>2</v>
      </c>
      <c r="N43" s="62">
        <v>10</v>
      </c>
      <c r="O43" s="62">
        <v>10</v>
      </c>
      <c r="P43" s="62">
        <v>10</v>
      </c>
      <c r="Q43" s="62">
        <v>2</v>
      </c>
      <c r="R43" s="62">
        <v>2</v>
      </c>
      <c r="S43" s="62">
        <v>3</v>
      </c>
      <c r="T43" s="62">
        <v>0</v>
      </c>
      <c r="U43" s="62">
        <v>0</v>
      </c>
      <c r="V43" s="60">
        <v>262000</v>
      </c>
      <c r="W43" s="63">
        <f t="shared" si="0"/>
        <v>50</v>
      </c>
      <c r="X43">
        <f t="shared" si="1"/>
        <v>0</v>
      </c>
      <c r="Y43">
        <f t="shared" si="2"/>
        <v>0</v>
      </c>
      <c r="Z43">
        <f t="shared" si="3"/>
        <v>0</v>
      </c>
      <c r="AA43">
        <f t="shared" si="4"/>
        <v>0</v>
      </c>
      <c r="AB43">
        <f t="shared" si="5"/>
        <v>0</v>
      </c>
      <c r="AC43">
        <f t="shared" si="6"/>
        <v>0</v>
      </c>
      <c r="AD43">
        <f t="shared" si="7"/>
        <v>0</v>
      </c>
      <c r="AE43">
        <f t="shared" si="8"/>
        <v>0</v>
      </c>
      <c r="AF43">
        <f t="shared" si="9"/>
        <v>1</v>
      </c>
      <c r="AG43">
        <f t="shared" si="10"/>
        <v>0</v>
      </c>
      <c r="AH43">
        <f t="shared" si="11"/>
        <v>0</v>
      </c>
      <c r="AI43">
        <f t="shared" si="12"/>
        <v>0</v>
      </c>
      <c r="AJ43">
        <f t="shared" si="13"/>
        <v>0</v>
      </c>
      <c r="AK43">
        <f t="shared" si="14"/>
        <v>0</v>
      </c>
      <c r="AL43">
        <f t="shared" si="15"/>
        <v>0</v>
      </c>
      <c r="AM43">
        <f t="shared" si="16"/>
        <v>0</v>
      </c>
      <c r="AN43">
        <f t="shared" si="17"/>
        <v>0</v>
      </c>
      <c r="AO43">
        <f t="shared" si="18"/>
        <v>0</v>
      </c>
      <c r="AP43">
        <f t="shared" si="19"/>
        <v>0</v>
      </c>
      <c r="AQ43">
        <f t="shared" si="20"/>
        <v>0</v>
      </c>
      <c r="AR43">
        <f t="shared" si="21"/>
        <v>0</v>
      </c>
      <c r="AS43">
        <f t="shared" si="22"/>
        <v>0</v>
      </c>
      <c r="AT43">
        <f t="shared" si="23"/>
        <v>0</v>
      </c>
      <c r="AU43">
        <f t="shared" si="24"/>
        <v>0</v>
      </c>
      <c r="AV43">
        <f t="shared" si="25"/>
        <v>0</v>
      </c>
      <c r="AW43">
        <f t="shared" si="26"/>
        <v>0</v>
      </c>
      <c r="AX43">
        <f t="shared" si="27"/>
        <v>0</v>
      </c>
    </row>
    <row r="44" spans="1:50" ht="126" x14ac:dyDescent="0.25">
      <c r="A44" s="115">
        <v>43</v>
      </c>
      <c r="B44" s="59" t="s">
        <v>51</v>
      </c>
      <c r="C44" s="59" t="s">
        <v>87</v>
      </c>
      <c r="D44" s="59" t="s">
        <v>88</v>
      </c>
      <c r="E44" s="65">
        <v>400000</v>
      </c>
      <c r="F44" s="64">
        <v>8</v>
      </c>
      <c r="G44" s="59">
        <v>11</v>
      </c>
      <c r="H44" s="59">
        <v>1</v>
      </c>
      <c r="I44" s="59">
        <v>3</v>
      </c>
      <c r="J44" s="59">
        <v>0</v>
      </c>
      <c r="K44" s="59">
        <v>5</v>
      </c>
      <c r="L44" s="59">
        <v>0</v>
      </c>
      <c r="M44" s="59">
        <v>6</v>
      </c>
      <c r="N44" s="59">
        <v>1</v>
      </c>
      <c r="O44" s="64">
        <v>3</v>
      </c>
      <c r="P44" s="64">
        <v>3</v>
      </c>
      <c r="Q44" s="59">
        <v>0</v>
      </c>
      <c r="R44" s="59">
        <v>2</v>
      </c>
      <c r="S44" s="59">
        <v>3</v>
      </c>
      <c r="T44" s="59">
        <v>3</v>
      </c>
      <c r="U44" s="59">
        <v>0</v>
      </c>
      <c r="V44" s="65">
        <v>244000</v>
      </c>
      <c r="W44" s="63">
        <f t="shared" si="0"/>
        <v>49</v>
      </c>
      <c r="X44">
        <f t="shared" si="1"/>
        <v>0</v>
      </c>
      <c r="Y44">
        <f t="shared" si="2"/>
        <v>0</v>
      </c>
      <c r="Z44">
        <f t="shared" si="3"/>
        <v>0</v>
      </c>
      <c r="AA44">
        <f t="shared" si="4"/>
        <v>0</v>
      </c>
      <c r="AB44">
        <f t="shared" si="5"/>
        <v>0</v>
      </c>
      <c r="AC44">
        <f t="shared" si="6"/>
        <v>0</v>
      </c>
      <c r="AD44">
        <f t="shared" si="7"/>
        <v>1</v>
      </c>
      <c r="AE44">
        <f t="shared" si="8"/>
        <v>0</v>
      </c>
      <c r="AF44">
        <f t="shared" si="9"/>
        <v>0</v>
      </c>
      <c r="AG44">
        <f t="shared" si="10"/>
        <v>0</v>
      </c>
      <c r="AH44">
        <f t="shared" si="11"/>
        <v>0</v>
      </c>
      <c r="AI44">
        <f t="shared" si="12"/>
        <v>0</v>
      </c>
      <c r="AJ44">
        <f t="shared" si="13"/>
        <v>0</v>
      </c>
      <c r="AK44">
        <f t="shared" si="14"/>
        <v>0</v>
      </c>
      <c r="AL44">
        <f t="shared" si="15"/>
        <v>0</v>
      </c>
      <c r="AM44">
        <f t="shared" si="16"/>
        <v>0</v>
      </c>
      <c r="AN44">
        <f t="shared" si="17"/>
        <v>0</v>
      </c>
      <c r="AO44">
        <f t="shared" si="18"/>
        <v>0</v>
      </c>
      <c r="AP44">
        <f t="shared" si="19"/>
        <v>0</v>
      </c>
      <c r="AQ44">
        <f t="shared" si="20"/>
        <v>0</v>
      </c>
      <c r="AR44">
        <f t="shared" si="21"/>
        <v>0</v>
      </c>
      <c r="AS44">
        <f t="shared" si="22"/>
        <v>0</v>
      </c>
      <c r="AT44">
        <f t="shared" si="23"/>
        <v>0</v>
      </c>
      <c r="AU44">
        <f t="shared" si="24"/>
        <v>0</v>
      </c>
      <c r="AV44">
        <f t="shared" si="25"/>
        <v>0</v>
      </c>
      <c r="AW44">
        <f t="shared" si="26"/>
        <v>0</v>
      </c>
      <c r="AX44">
        <f t="shared" si="27"/>
        <v>0</v>
      </c>
    </row>
    <row r="45" spans="1:50" ht="63" x14ac:dyDescent="0.25">
      <c r="A45" s="115">
        <v>44</v>
      </c>
      <c r="B45" s="64" t="s">
        <v>346</v>
      </c>
      <c r="C45" s="64" t="s">
        <v>355</v>
      </c>
      <c r="D45" s="64" t="s">
        <v>360</v>
      </c>
      <c r="E45" s="65">
        <v>236000</v>
      </c>
      <c r="F45" s="64">
        <v>4</v>
      </c>
      <c r="G45" s="64">
        <v>11</v>
      </c>
      <c r="H45" s="64">
        <v>1</v>
      </c>
      <c r="I45" s="64">
        <v>3</v>
      </c>
      <c r="J45" s="64">
        <v>0</v>
      </c>
      <c r="K45" s="64">
        <v>1</v>
      </c>
      <c r="L45" s="64">
        <v>0</v>
      </c>
      <c r="M45" s="64">
        <v>7</v>
      </c>
      <c r="N45" s="64">
        <v>3</v>
      </c>
      <c r="O45" s="64">
        <v>1</v>
      </c>
      <c r="P45" s="64">
        <v>10</v>
      </c>
      <c r="Q45" s="64">
        <v>0</v>
      </c>
      <c r="R45" s="64">
        <v>2</v>
      </c>
      <c r="S45" s="64">
        <v>3</v>
      </c>
      <c r="T45" s="64">
        <v>3</v>
      </c>
      <c r="U45" s="64">
        <v>0</v>
      </c>
      <c r="V45" s="65">
        <v>139240</v>
      </c>
      <c r="W45" s="63">
        <f t="shared" si="0"/>
        <v>49</v>
      </c>
      <c r="X45">
        <f t="shared" si="1"/>
        <v>0</v>
      </c>
      <c r="Y45">
        <f t="shared" si="2"/>
        <v>0</v>
      </c>
      <c r="Z45">
        <f t="shared" si="3"/>
        <v>0</v>
      </c>
      <c r="AA45">
        <f t="shared" si="4"/>
        <v>0</v>
      </c>
      <c r="AB45">
        <f t="shared" si="5"/>
        <v>0</v>
      </c>
      <c r="AC45">
        <f t="shared" si="6"/>
        <v>0</v>
      </c>
      <c r="AD45">
        <f t="shared" si="7"/>
        <v>0</v>
      </c>
      <c r="AE45">
        <f t="shared" si="8"/>
        <v>0</v>
      </c>
      <c r="AF45">
        <f t="shared" si="9"/>
        <v>0</v>
      </c>
      <c r="AG45">
        <f t="shared" si="10"/>
        <v>0</v>
      </c>
      <c r="AH45">
        <f t="shared" si="11"/>
        <v>0</v>
      </c>
      <c r="AI45">
        <f t="shared" si="12"/>
        <v>0</v>
      </c>
      <c r="AJ45">
        <f t="shared" si="13"/>
        <v>0</v>
      </c>
      <c r="AK45">
        <f t="shared" si="14"/>
        <v>0</v>
      </c>
      <c r="AL45">
        <f t="shared" si="15"/>
        <v>0</v>
      </c>
      <c r="AM45">
        <f t="shared" si="16"/>
        <v>0</v>
      </c>
      <c r="AN45">
        <f t="shared" si="17"/>
        <v>1</v>
      </c>
      <c r="AO45">
        <f t="shared" si="18"/>
        <v>0</v>
      </c>
      <c r="AP45">
        <f t="shared" si="19"/>
        <v>0</v>
      </c>
      <c r="AQ45">
        <f t="shared" si="20"/>
        <v>0</v>
      </c>
      <c r="AR45">
        <f t="shared" si="21"/>
        <v>0</v>
      </c>
      <c r="AS45">
        <f t="shared" si="22"/>
        <v>0</v>
      </c>
      <c r="AT45">
        <f t="shared" si="23"/>
        <v>0</v>
      </c>
      <c r="AU45">
        <f t="shared" si="24"/>
        <v>0</v>
      </c>
      <c r="AV45">
        <f t="shared" si="25"/>
        <v>0</v>
      </c>
      <c r="AW45">
        <f t="shared" si="26"/>
        <v>0</v>
      </c>
      <c r="AX45">
        <f t="shared" si="27"/>
        <v>0</v>
      </c>
    </row>
    <row r="46" spans="1:50" ht="78.75" x14ac:dyDescent="0.25">
      <c r="A46" s="115">
        <v>45</v>
      </c>
      <c r="B46" s="64" t="s">
        <v>513</v>
      </c>
      <c r="C46" s="64" t="s">
        <v>514</v>
      </c>
      <c r="D46" s="64" t="s">
        <v>515</v>
      </c>
      <c r="E46" s="65">
        <v>1800000</v>
      </c>
      <c r="F46" s="64">
        <v>10</v>
      </c>
      <c r="G46" s="64">
        <v>0</v>
      </c>
      <c r="H46" s="64">
        <v>5</v>
      </c>
      <c r="I46" s="64">
        <v>3</v>
      </c>
      <c r="J46" s="64">
        <v>0</v>
      </c>
      <c r="K46" s="64">
        <v>2</v>
      </c>
      <c r="L46" s="64">
        <v>5</v>
      </c>
      <c r="M46" s="64">
        <v>1</v>
      </c>
      <c r="N46" s="64">
        <v>7</v>
      </c>
      <c r="O46" s="64">
        <v>0</v>
      </c>
      <c r="P46" s="64">
        <v>10</v>
      </c>
      <c r="Q46" s="64">
        <v>0</v>
      </c>
      <c r="R46" s="64">
        <v>3</v>
      </c>
      <c r="S46" s="64">
        <v>3</v>
      </c>
      <c r="T46" s="64">
        <v>0</v>
      </c>
      <c r="U46" s="64">
        <v>0</v>
      </c>
      <c r="V46" s="65">
        <v>666000</v>
      </c>
      <c r="W46" s="63">
        <f t="shared" si="0"/>
        <v>49</v>
      </c>
      <c r="X46">
        <f t="shared" si="1"/>
        <v>0</v>
      </c>
      <c r="Y46">
        <f t="shared" si="2"/>
        <v>0</v>
      </c>
      <c r="Z46">
        <f t="shared" si="3"/>
        <v>0</v>
      </c>
      <c r="AA46">
        <f t="shared" si="4"/>
        <v>0</v>
      </c>
      <c r="AB46">
        <f t="shared" si="5"/>
        <v>0</v>
      </c>
      <c r="AC46">
        <f t="shared" si="6"/>
        <v>0</v>
      </c>
      <c r="AD46">
        <f t="shared" si="7"/>
        <v>0</v>
      </c>
      <c r="AE46">
        <f t="shared" si="8"/>
        <v>0</v>
      </c>
      <c r="AF46">
        <f t="shared" si="9"/>
        <v>0</v>
      </c>
      <c r="AG46">
        <f t="shared" si="10"/>
        <v>0</v>
      </c>
      <c r="AH46">
        <f t="shared" si="11"/>
        <v>0</v>
      </c>
      <c r="AI46">
        <f t="shared" si="12"/>
        <v>0</v>
      </c>
      <c r="AJ46">
        <f t="shared" si="13"/>
        <v>0</v>
      </c>
      <c r="AK46">
        <f t="shared" si="14"/>
        <v>0</v>
      </c>
      <c r="AL46">
        <f t="shared" si="15"/>
        <v>0</v>
      </c>
      <c r="AM46">
        <f t="shared" si="16"/>
        <v>0</v>
      </c>
      <c r="AN46">
        <f t="shared" si="17"/>
        <v>0</v>
      </c>
      <c r="AO46">
        <f t="shared" si="18"/>
        <v>0</v>
      </c>
      <c r="AP46">
        <f t="shared" si="19"/>
        <v>0</v>
      </c>
      <c r="AQ46">
        <f t="shared" si="20"/>
        <v>0</v>
      </c>
      <c r="AR46">
        <f t="shared" si="21"/>
        <v>0</v>
      </c>
      <c r="AS46">
        <f t="shared" si="22"/>
        <v>0</v>
      </c>
      <c r="AT46">
        <f t="shared" si="23"/>
        <v>0</v>
      </c>
      <c r="AU46">
        <f t="shared" si="24"/>
        <v>0</v>
      </c>
      <c r="AV46">
        <f t="shared" si="25"/>
        <v>0</v>
      </c>
      <c r="AW46">
        <f t="shared" si="26"/>
        <v>0</v>
      </c>
      <c r="AX46">
        <f t="shared" si="27"/>
        <v>1</v>
      </c>
    </row>
    <row r="47" spans="1:50" ht="173.25" x14ac:dyDescent="0.25">
      <c r="A47" s="115">
        <v>46</v>
      </c>
      <c r="B47" s="64" t="s">
        <v>644</v>
      </c>
      <c r="C47" s="64" t="s">
        <v>680</v>
      </c>
      <c r="D47" s="64" t="s">
        <v>681</v>
      </c>
      <c r="E47" s="65">
        <v>1800000</v>
      </c>
      <c r="F47" s="64">
        <v>10</v>
      </c>
      <c r="G47" s="64">
        <v>0</v>
      </c>
      <c r="H47" s="64">
        <v>5</v>
      </c>
      <c r="I47" s="64">
        <v>2</v>
      </c>
      <c r="J47" s="64">
        <v>0</v>
      </c>
      <c r="K47" s="64">
        <v>5</v>
      </c>
      <c r="L47" s="64">
        <v>0</v>
      </c>
      <c r="M47" s="64">
        <v>1</v>
      </c>
      <c r="N47" s="64">
        <v>10</v>
      </c>
      <c r="O47" s="64">
        <v>0</v>
      </c>
      <c r="P47" s="64">
        <v>10</v>
      </c>
      <c r="Q47" s="64">
        <v>1</v>
      </c>
      <c r="R47" s="64">
        <v>2</v>
      </c>
      <c r="S47" s="64">
        <v>3</v>
      </c>
      <c r="T47" s="64">
        <v>0</v>
      </c>
      <c r="U47" s="64">
        <v>0</v>
      </c>
      <c r="V47" s="65">
        <v>666000</v>
      </c>
      <c r="W47" s="63">
        <f t="shared" si="0"/>
        <v>49</v>
      </c>
      <c r="X47">
        <f t="shared" si="1"/>
        <v>0</v>
      </c>
      <c r="Y47">
        <f t="shared" si="2"/>
        <v>0</v>
      </c>
      <c r="Z47">
        <f t="shared" si="3"/>
        <v>0</v>
      </c>
      <c r="AA47">
        <f t="shared" si="4"/>
        <v>0</v>
      </c>
      <c r="AB47">
        <f t="shared" si="5"/>
        <v>0</v>
      </c>
      <c r="AC47">
        <f t="shared" si="6"/>
        <v>0</v>
      </c>
      <c r="AD47">
        <f t="shared" si="7"/>
        <v>0</v>
      </c>
      <c r="AE47">
        <f t="shared" si="8"/>
        <v>0</v>
      </c>
      <c r="AF47">
        <f t="shared" si="9"/>
        <v>0</v>
      </c>
      <c r="AG47">
        <f t="shared" si="10"/>
        <v>0</v>
      </c>
      <c r="AH47">
        <f t="shared" si="11"/>
        <v>0</v>
      </c>
      <c r="AI47">
        <f t="shared" si="12"/>
        <v>0</v>
      </c>
      <c r="AJ47">
        <f t="shared" si="13"/>
        <v>0</v>
      </c>
      <c r="AK47">
        <f t="shared" si="14"/>
        <v>0</v>
      </c>
      <c r="AL47">
        <f t="shared" si="15"/>
        <v>0</v>
      </c>
      <c r="AM47">
        <f t="shared" si="16"/>
        <v>0</v>
      </c>
      <c r="AN47">
        <f t="shared" si="17"/>
        <v>0</v>
      </c>
      <c r="AO47">
        <f t="shared" si="18"/>
        <v>0</v>
      </c>
      <c r="AP47">
        <f t="shared" si="19"/>
        <v>0</v>
      </c>
      <c r="AQ47">
        <f t="shared" si="20"/>
        <v>0</v>
      </c>
      <c r="AR47">
        <f t="shared" si="21"/>
        <v>0</v>
      </c>
      <c r="AS47">
        <f t="shared" si="22"/>
        <v>0</v>
      </c>
      <c r="AT47">
        <f t="shared" si="23"/>
        <v>0</v>
      </c>
      <c r="AU47">
        <f t="shared" si="24"/>
        <v>0</v>
      </c>
      <c r="AV47">
        <f t="shared" si="25"/>
        <v>0</v>
      </c>
      <c r="AW47">
        <f t="shared" si="26"/>
        <v>0</v>
      </c>
      <c r="AX47">
        <f t="shared" si="27"/>
        <v>1</v>
      </c>
    </row>
    <row r="48" spans="1:50" ht="31.5" x14ac:dyDescent="0.25">
      <c r="A48" s="115">
        <v>47</v>
      </c>
      <c r="B48" s="61" t="s">
        <v>644</v>
      </c>
      <c r="C48" s="61" t="s">
        <v>711</v>
      </c>
      <c r="D48" s="61" t="s">
        <v>712</v>
      </c>
      <c r="E48" s="60">
        <v>666849</v>
      </c>
      <c r="F48" s="61">
        <v>10</v>
      </c>
      <c r="G48" s="61">
        <v>0</v>
      </c>
      <c r="H48" s="61">
        <v>5</v>
      </c>
      <c r="I48" s="61">
        <v>1</v>
      </c>
      <c r="J48" s="61">
        <v>0</v>
      </c>
      <c r="K48" s="61">
        <v>3</v>
      </c>
      <c r="L48" s="61">
        <v>0</v>
      </c>
      <c r="M48" s="61">
        <v>1</v>
      </c>
      <c r="N48" s="61">
        <v>1</v>
      </c>
      <c r="O48" s="61">
        <v>12</v>
      </c>
      <c r="P48" s="61">
        <v>10</v>
      </c>
      <c r="Q48" s="61">
        <v>1</v>
      </c>
      <c r="R48" s="61">
        <v>2</v>
      </c>
      <c r="S48" s="61">
        <v>3</v>
      </c>
      <c r="T48" s="61">
        <v>0</v>
      </c>
      <c r="U48" s="61">
        <v>0</v>
      </c>
      <c r="V48" s="60">
        <v>66685</v>
      </c>
      <c r="W48" s="63">
        <f t="shared" si="0"/>
        <v>49</v>
      </c>
      <c r="X48">
        <f t="shared" si="1"/>
        <v>0</v>
      </c>
      <c r="Y48">
        <f t="shared" si="2"/>
        <v>0</v>
      </c>
      <c r="Z48">
        <f t="shared" si="3"/>
        <v>0</v>
      </c>
      <c r="AA48">
        <f t="shared" si="4"/>
        <v>0</v>
      </c>
      <c r="AB48">
        <f t="shared" si="5"/>
        <v>0</v>
      </c>
      <c r="AC48">
        <f t="shared" si="6"/>
        <v>0</v>
      </c>
      <c r="AD48">
        <f t="shared" si="7"/>
        <v>0</v>
      </c>
      <c r="AE48">
        <f t="shared" si="8"/>
        <v>0</v>
      </c>
      <c r="AF48">
        <f t="shared" si="9"/>
        <v>0</v>
      </c>
      <c r="AG48">
        <f t="shared" si="10"/>
        <v>0</v>
      </c>
      <c r="AH48">
        <f t="shared" si="11"/>
        <v>0</v>
      </c>
      <c r="AI48">
        <f t="shared" si="12"/>
        <v>0</v>
      </c>
      <c r="AJ48">
        <f t="shared" si="13"/>
        <v>0</v>
      </c>
      <c r="AK48">
        <f t="shared" si="14"/>
        <v>0</v>
      </c>
      <c r="AL48">
        <f t="shared" si="15"/>
        <v>0</v>
      </c>
      <c r="AM48">
        <f t="shared" si="16"/>
        <v>0</v>
      </c>
      <c r="AN48">
        <f t="shared" si="17"/>
        <v>0</v>
      </c>
      <c r="AO48">
        <f t="shared" si="18"/>
        <v>0</v>
      </c>
      <c r="AP48">
        <f t="shared" si="19"/>
        <v>0</v>
      </c>
      <c r="AQ48">
        <f t="shared" si="20"/>
        <v>0</v>
      </c>
      <c r="AR48">
        <f t="shared" si="21"/>
        <v>0</v>
      </c>
      <c r="AS48">
        <f t="shared" si="22"/>
        <v>0</v>
      </c>
      <c r="AT48">
        <f t="shared" si="23"/>
        <v>0</v>
      </c>
      <c r="AU48">
        <f t="shared" si="24"/>
        <v>0</v>
      </c>
      <c r="AV48">
        <f t="shared" si="25"/>
        <v>0</v>
      </c>
      <c r="AW48">
        <f t="shared" si="26"/>
        <v>0</v>
      </c>
      <c r="AX48">
        <f t="shared" si="27"/>
        <v>1</v>
      </c>
    </row>
    <row r="49" spans="1:50" ht="47.25" x14ac:dyDescent="0.25">
      <c r="A49" s="115">
        <v>48</v>
      </c>
      <c r="B49" s="61" t="s">
        <v>644</v>
      </c>
      <c r="C49" s="61" t="s">
        <v>713</v>
      </c>
      <c r="D49" s="61" t="s">
        <v>714</v>
      </c>
      <c r="E49" s="60">
        <v>1000000</v>
      </c>
      <c r="F49" s="61">
        <v>10</v>
      </c>
      <c r="G49" s="61">
        <v>0</v>
      </c>
      <c r="H49" s="61">
        <v>3</v>
      </c>
      <c r="I49" s="61">
        <v>1</v>
      </c>
      <c r="J49" s="61">
        <v>0</v>
      </c>
      <c r="K49" s="61">
        <v>5</v>
      </c>
      <c r="L49" s="61">
        <v>0</v>
      </c>
      <c r="M49" s="61">
        <v>1</v>
      </c>
      <c r="N49" s="61">
        <v>10</v>
      </c>
      <c r="O49" s="61">
        <v>3</v>
      </c>
      <c r="P49" s="61">
        <v>10</v>
      </c>
      <c r="Q49" s="61">
        <v>1</v>
      </c>
      <c r="R49" s="61">
        <v>2</v>
      </c>
      <c r="S49" s="61">
        <v>3</v>
      </c>
      <c r="T49" s="61">
        <v>0</v>
      </c>
      <c r="U49" s="61">
        <v>0</v>
      </c>
      <c r="V49" s="60">
        <v>360000</v>
      </c>
      <c r="W49" s="63">
        <f t="shared" si="0"/>
        <v>49</v>
      </c>
      <c r="X49">
        <f t="shared" si="1"/>
        <v>0</v>
      </c>
      <c r="Y49">
        <f t="shared" si="2"/>
        <v>0</v>
      </c>
      <c r="Z49">
        <f t="shared" si="3"/>
        <v>0</v>
      </c>
      <c r="AA49">
        <f t="shared" si="4"/>
        <v>0</v>
      </c>
      <c r="AB49">
        <f t="shared" si="5"/>
        <v>0</v>
      </c>
      <c r="AC49">
        <f t="shared" si="6"/>
        <v>0</v>
      </c>
      <c r="AD49">
        <f t="shared" si="7"/>
        <v>0</v>
      </c>
      <c r="AE49">
        <f t="shared" si="8"/>
        <v>0</v>
      </c>
      <c r="AF49">
        <f t="shared" si="9"/>
        <v>0</v>
      </c>
      <c r="AG49">
        <f t="shared" si="10"/>
        <v>0</v>
      </c>
      <c r="AH49">
        <f t="shared" si="11"/>
        <v>0</v>
      </c>
      <c r="AI49">
        <f t="shared" si="12"/>
        <v>0</v>
      </c>
      <c r="AJ49">
        <f t="shared" si="13"/>
        <v>0</v>
      </c>
      <c r="AK49">
        <f t="shared" si="14"/>
        <v>0</v>
      </c>
      <c r="AL49">
        <f t="shared" si="15"/>
        <v>0</v>
      </c>
      <c r="AM49">
        <f t="shared" si="16"/>
        <v>0</v>
      </c>
      <c r="AN49">
        <f t="shared" si="17"/>
        <v>0</v>
      </c>
      <c r="AO49">
        <f t="shared" si="18"/>
        <v>0</v>
      </c>
      <c r="AP49">
        <f t="shared" si="19"/>
        <v>0</v>
      </c>
      <c r="AQ49">
        <f t="shared" si="20"/>
        <v>0</v>
      </c>
      <c r="AR49">
        <f t="shared" si="21"/>
        <v>0</v>
      </c>
      <c r="AS49">
        <f t="shared" si="22"/>
        <v>0</v>
      </c>
      <c r="AT49">
        <f t="shared" si="23"/>
        <v>0</v>
      </c>
      <c r="AU49">
        <f t="shared" si="24"/>
        <v>0</v>
      </c>
      <c r="AV49">
        <f t="shared" si="25"/>
        <v>0</v>
      </c>
      <c r="AW49">
        <f t="shared" si="26"/>
        <v>0</v>
      </c>
      <c r="AX49">
        <f t="shared" si="27"/>
        <v>1</v>
      </c>
    </row>
    <row r="50" spans="1:50" ht="63" x14ac:dyDescent="0.25">
      <c r="A50" s="115">
        <v>49</v>
      </c>
      <c r="B50" s="61" t="s">
        <v>644</v>
      </c>
      <c r="C50" s="61" t="s">
        <v>740</v>
      </c>
      <c r="D50" s="61" t="s">
        <v>741</v>
      </c>
      <c r="E50" s="60">
        <v>1400000</v>
      </c>
      <c r="F50" s="61">
        <v>10</v>
      </c>
      <c r="G50" s="61">
        <v>4</v>
      </c>
      <c r="H50" s="61">
        <v>3</v>
      </c>
      <c r="I50" s="61">
        <v>3</v>
      </c>
      <c r="J50" s="61">
        <v>0</v>
      </c>
      <c r="K50" s="61">
        <v>1</v>
      </c>
      <c r="L50" s="61">
        <v>0</v>
      </c>
      <c r="M50" s="61">
        <v>1</v>
      </c>
      <c r="N50" s="61">
        <v>1</v>
      </c>
      <c r="O50" s="61">
        <v>9</v>
      </c>
      <c r="P50" s="61">
        <v>10</v>
      </c>
      <c r="Q50" s="61">
        <v>0</v>
      </c>
      <c r="R50" s="61">
        <v>2</v>
      </c>
      <c r="S50" s="61">
        <v>2</v>
      </c>
      <c r="T50" s="61">
        <v>3</v>
      </c>
      <c r="U50" s="61">
        <v>0</v>
      </c>
      <c r="V50" s="60">
        <v>518000</v>
      </c>
      <c r="W50" s="63">
        <f t="shared" si="0"/>
        <v>49</v>
      </c>
      <c r="X50">
        <f t="shared" si="1"/>
        <v>0</v>
      </c>
      <c r="Y50">
        <f t="shared" si="2"/>
        <v>0</v>
      </c>
      <c r="Z50">
        <f t="shared" si="3"/>
        <v>0</v>
      </c>
      <c r="AA50">
        <f t="shared" si="4"/>
        <v>0</v>
      </c>
      <c r="AB50">
        <f t="shared" si="5"/>
        <v>0</v>
      </c>
      <c r="AC50">
        <f t="shared" si="6"/>
        <v>0</v>
      </c>
      <c r="AD50">
        <f t="shared" si="7"/>
        <v>0</v>
      </c>
      <c r="AE50">
        <f t="shared" si="8"/>
        <v>0</v>
      </c>
      <c r="AF50">
        <f t="shared" si="9"/>
        <v>0</v>
      </c>
      <c r="AG50">
        <f t="shared" si="10"/>
        <v>0</v>
      </c>
      <c r="AH50">
        <f t="shared" si="11"/>
        <v>0</v>
      </c>
      <c r="AI50">
        <f t="shared" si="12"/>
        <v>0</v>
      </c>
      <c r="AJ50">
        <f t="shared" si="13"/>
        <v>0</v>
      </c>
      <c r="AK50">
        <f t="shared" si="14"/>
        <v>0</v>
      </c>
      <c r="AL50">
        <f t="shared" si="15"/>
        <v>0</v>
      </c>
      <c r="AM50">
        <f t="shared" si="16"/>
        <v>0</v>
      </c>
      <c r="AN50">
        <f t="shared" si="17"/>
        <v>0</v>
      </c>
      <c r="AO50">
        <f t="shared" si="18"/>
        <v>0</v>
      </c>
      <c r="AP50">
        <f t="shared" si="19"/>
        <v>0</v>
      </c>
      <c r="AQ50">
        <f t="shared" si="20"/>
        <v>0</v>
      </c>
      <c r="AR50">
        <f t="shared" si="21"/>
        <v>0</v>
      </c>
      <c r="AS50">
        <f t="shared" si="22"/>
        <v>0</v>
      </c>
      <c r="AT50">
        <f t="shared" si="23"/>
        <v>0</v>
      </c>
      <c r="AU50">
        <f t="shared" si="24"/>
        <v>0</v>
      </c>
      <c r="AV50">
        <f t="shared" si="25"/>
        <v>0</v>
      </c>
      <c r="AW50">
        <f t="shared" si="26"/>
        <v>0</v>
      </c>
      <c r="AX50">
        <f t="shared" si="27"/>
        <v>1</v>
      </c>
    </row>
    <row r="51" spans="1:50" ht="63" x14ac:dyDescent="0.25">
      <c r="A51" s="115">
        <v>50</v>
      </c>
      <c r="B51" s="61" t="s">
        <v>644</v>
      </c>
      <c r="C51" s="61" t="s">
        <v>744</v>
      </c>
      <c r="D51" s="61" t="s">
        <v>745</v>
      </c>
      <c r="E51" s="60">
        <v>3000000</v>
      </c>
      <c r="F51" s="61">
        <v>10</v>
      </c>
      <c r="G51" s="61">
        <v>4</v>
      </c>
      <c r="H51" s="61">
        <v>3</v>
      </c>
      <c r="I51" s="61">
        <v>2</v>
      </c>
      <c r="J51" s="61">
        <v>0</v>
      </c>
      <c r="K51" s="61">
        <v>1</v>
      </c>
      <c r="L51" s="61">
        <v>0</v>
      </c>
      <c r="M51" s="61">
        <v>1</v>
      </c>
      <c r="N51" s="61">
        <v>9</v>
      </c>
      <c r="O51" s="61">
        <v>10</v>
      </c>
      <c r="P51" s="61">
        <v>1</v>
      </c>
      <c r="Q51" s="61">
        <v>2</v>
      </c>
      <c r="R51" s="61">
        <v>2</v>
      </c>
      <c r="S51" s="61">
        <v>3</v>
      </c>
      <c r="T51" s="61">
        <v>1</v>
      </c>
      <c r="U51" s="61">
        <v>0</v>
      </c>
      <c r="V51" s="60">
        <v>1110000</v>
      </c>
      <c r="W51" s="63">
        <f t="shared" si="0"/>
        <v>49</v>
      </c>
      <c r="X51">
        <f t="shared" si="1"/>
        <v>0</v>
      </c>
      <c r="Y51">
        <f t="shared" si="2"/>
        <v>0</v>
      </c>
      <c r="Z51">
        <f t="shared" si="3"/>
        <v>0</v>
      </c>
      <c r="AA51">
        <f t="shared" si="4"/>
        <v>0</v>
      </c>
      <c r="AB51">
        <f t="shared" si="5"/>
        <v>0</v>
      </c>
      <c r="AC51">
        <f t="shared" si="6"/>
        <v>0</v>
      </c>
      <c r="AD51">
        <f t="shared" si="7"/>
        <v>0</v>
      </c>
      <c r="AE51">
        <f t="shared" si="8"/>
        <v>0</v>
      </c>
      <c r="AF51">
        <f t="shared" si="9"/>
        <v>0</v>
      </c>
      <c r="AG51">
        <f t="shared" si="10"/>
        <v>0</v>
      </c>
      <c r="AH51">
        <f t="shared" si="11"/>
        <v>0</v>
      </c>
      <c r="AI51">
        <f t="shared" si="12"/>
        <v>0</v>
      </c>
      <c r="AJ51">
        <f t="shared" si="13"/>
        <v>0</v>
      </c>
      <c r="AK51">
        <f t="shared" si="14"/>
        <v>0</v>
      </c>
      <c r="AL51">
        <f t="shared" si="15"/>
        <v>0</v>
      </c>
      <c r="AM51">
        <f t="shared" si="16"/>
        <v>0</v>
      </c>
      <c r="AN51">
        <f t="shared" si="17"/>
        <v>0</v>
      </c>
      <c r="AO51">
        <f t="shared" si="18"/>
        <v>0</v>
      </c>
      <c r="AP51">
        <f t="shared" si="19"/>
        <v>0</v>
      </c>
      <c r="AQ51">
        <f t="shared" si="20"/>
        <v>0</v>
      </c>
      <c r="AR51">
        <f t="shared" si="21"/>
        <v>0</v>
      </c>
      <c r="AS51">
        <f t="shared" si="22"/>
        <v>0</v>
      </c>
      <c r="AT51">
        <f t="shared" si="23"/>
        <v>0</v>
      </c>
      <c r="AU51">
        <f t="shared" si="24"/>
        <v>0</v>
      </c>
      <c r="AV51">
        <f t="shared" si="25"/>
        <v>0</v>
      </c>
      <c r="AW51">
        <f t="shared" si="26"/>
        <v>0</v>
      </c>
      <c r="AX51">
        <f t="shared" si="27"/>
        <v>1</v>
      </c>
    </row>
    <row r="52" spans="1:50" ht="110.25" x14ac:dyDescent="0.25">
      <c r="A52" s="115">
        <v>51</v>
      </c>
      <c r="B52" s="62" t="s">
        <v>915</v>
      </c>
      <c r="C52" s="62" t="s">
        <v>916</v>
      </c>
      <c r="D52" s="62" t="s">
        <v>917</v>
      </c>
      <c r="E52" s="60">
        <v>2200000</v>
      </c>
      <c r="F52" s="61">
        <v>10</v>
      </c>
      <c r="G52" s="62">
        <v>0</v>
      </c>
      <c r="H52" s="62">
        <v>5</v>
      </c>
      <c r="I52" s="62">
        <v>2</v>
      </c>
      <c r="J52" s="62">
        <v>0</v>
      </c>
      <c r="K52" s="62">
        <v>1</v>
      </c>
      <c r="L52" s="62">
        <v>0</v>
      </c>
      <c r="M52" s="62">
        <v>1</v>
      </c>
      <c r="N52" s="62">
        <v>5</v>
      </c>
      <c r="O52" s="61">
        <v>11</v>
      </c>
      <c r="P52" s="61">
        <v>7</v>
      </c>
      <c r="Q52" s="62">
        <v>2</v>
      </c>
      <c r="R52" s="62">
        <v>2</v>
      </c>
      <c r="S52" s="62">
        <v>3</v>
      </c>
      <c r="T52" s="62">
        <v>0</v>
      </c>
      <c r="U52" s="62">
        <v>0</v>
      </c>
      <c r="V52" s="60">
        <v>814000</v>
      </c>
      <c r="W52" s="63">
        <f t="shared" si="0"/>
        <v>49</v>
      </c>
      <c r="X52">
        <f t="shared" si="1"/>
        <v>0</v>
      </c>
      <c r="Y52">
        <f t="shared" si="2"/>
        <v>0</v>
      </c>
      <c r="Z52">
        <f t="shared" si="3"/>
        <v>0</v>
      </c>
      <c r="AA52">
        <f t="shared" si="4"/>
        <v>0</v>
      </c>
      <c r="AB52">
        <f t="shared" si="5"/>
        <v>0</v>
      </c>
      <c r="AC52">
        <f t="shared" si="6"/>
        <v>0</v>
      </c>
      <c r="AD52">
        <f t="shared" si="7"/>
        <v>0</v>
      </c>
      <c r="AE52">
        <f t="shared" si="8"/>
        <v>0</v>
      </c>
      <c r="AF52">
        <f t="shared" si="9"/>
        <v>0</v>
      </c>
      <c r="AG52">
        <f t="shared" si="10"/>
        <v>0</v>
      </c>
      <c r="AH52">
        <f t="shared" si="11"/>
        <v>0</v>
      </c>
      <c r="AI52">
        <f t="shared" si="12"/>
        <v>0</v>
      </c>
      <c r="AJ52">
        <f t="shared" si="13"/>
        <v>0</v>
      </c>
      <c r="AK52">
        <f t="shared" si="14"/>
        <v>0</v>
      </c>
      <c r="AL52">
        <f t="shared" si="15"/>
        <v>0</v>
      </c>
      <c r="AM52">
        <f t="shared" si="16"/>
        <v>0</v>
      </c>
      <c r="AN52">
        <f t="shared" si="17"/>
        <v>0</v>
      </c>
      <c r="AO52">
        <f t="shared" si="18"/>
        <v>0</v>
      </c>
      <c r="AP52">
        <f t="shared" si="19"/>
        <v>0</v>
      </c>
      <c r="AQ52">
        <f t="shared" si="20"/>
        <v>0</v>
      </c>
      <c r="AR52">
        <f t="shared" si="21"/>
        <v>0</v>
      </c>
      <c r="AS52">
        <f t="shared" si="22"/>
        <v>0</v>
      </c>
      <c r="AT52">
        <f t="shared" si="23"/>
        <v>0</v>
      </c>
      <c r="AU52">
        <f t="shared" si="24"/>
        <v>0</v>
      </c>
      <c r="AV52">
        <f t="shared" si="25"/>
        <v>0</v>
      </c>
      <c r="AW52">
        <f t="shared" si="26"/>
        <v>0</v>
      </c>
      <c r="AX52">
        <f t="shared" si="27"/>
        <v>1</v>
      </c>
    </row>
    <row r="53" spans="1:50" ht="63" x14ac:dyDescent="0.25">
      <c r="A53" s="115">
        <v>52</v>
      </c>
      <c r="B53" s="64" t="s">
        <v>1468</v>
      </c>
      <c r="C53" s="64" t="s">
        <v>1469</v>
      </c>
      <c r="D53" s="64" t="s">
        <v>1470</v>
      </c>
      <c r="E53" s="65">
        <v>2995341.31</v>
      </c>
      <c r="F53" s="64">
        <v>7</v>
      </c>
      <c r="G53" s="64">
        <v>10</v>
      </c>
      <c r="H53" s="64">
        <v>1</v>
      </c>
      <c r="I53" s="64">
        <v>5</v>
      </c>
      <c r="J53" s="64">
        <v>3</v>
      </c>
      <c r="K53" s="64">
        <v>1</v>
      </c>
      <c r="L53" s="64">
        <v>0</v>
      </c>
      <c r="M53" s="64">
        <v>10</v>
      </c>
      <c r="N53" s="64">
        <v>1</v>
      </c>
      <c r="O53" s="64">
        <v>0</v>
      </c>
      <c r="P53" s="64">
        <v>3</v>
      </c>
      <c r="Q53" s="64">
        <v>0</v>
      </c>
      <c r="R53" s="64">
        <v>2</v>
      </c>
      <c r="S53" s="64">
        <v>3</v>
      </c>
      <c r="T53" s="64">
        <v>3</v>
      </c>
      <c r="U53" s="64">
        <v>0</v>
      </c>
      <c r="V53" s="65">
        <v>1857111.62</v>
      </c>
      <c r="W53" s="63">
        <f t="shared" si="0"/>
        <v>49</v>
      </c>
      <c r="X53">
        <f t="shared" si="1"/>
        <v>0</v>
      </c>
      <c r="Y53">
        <f t="shared" si="2"/>
        <v>0</v>
      </c>
      <c r="Z53">
        <f t="shared" si="3"/>
        <v>0</v>
      </c>
      <c r="AA53">
        <f t="shared" si="4"/>
        <v>0</v>
      </c>
      <c r="AB53">
        <f t="shared" si="5"/>
        <v>0</v>
      </c>
      <c r="AC53">
        <f t="shared" si="6"/>
        <v>0</v>
      </c>
      <c r="AD53">
        <f t="shared" si="7"/>
        <v>0</v>
      </c>
      <c r="AE53">
        <f t="shared" si="8"/>
        <v>0</v>
      </c>
      <c r="AF53">
        <f t="shared" si="9"/>
        <v>0</v>
      </c>
      <c r="AG53">
        <f t="shared" si="10"/>
        <v>0</v>
      </c>
      <c r="AH53">
        <f t="shared" si="11"/>
        <v>0</v>
      </c>
      <c r="AI53">
        <f t="shared" si="12"/>
        <v>0</v>
      </c>
      <c r="AJ53">
        <f t="shared" si="13"/>
        <v>0</v>
      </c>
      <c r="AK53">
        <f t="shared" si="14"/>
        <v>0</v>
      </c>
      <c r="AL53">
        <f t="shared" si="15"/>
        <v>0</v>
      </c>
      <c r="AM53">
        <f t="shared" si="16"/>
        <v>0</v>
      </c>
      <c r="AN53">
        <f t="shared" si="17"/>
        <v>0</v>
      </c>
      <c r="AO53">
        <f t="shared" si="18"/>
        <v>0</v>
      </c>
      <c r="AP53">
        <f t="shared" si="19"/>
        <v>0</v>
      </c>
      <c r="AQ53">
        <f t="shared" si="20"/>
        <v>0</v>
      </c>
      <c r="AR53">
        <f t="shared" si="21"/>
        <v>0</v>
      </c>
      <c r="AS53">
        <f t="shared" si="22"/>
        <v>0</v>
      </c>
      <c r="AT53">
        <f t="shared" si="23"/>
        <v>0</v>
      </c>
      <c r="AU53">
        <f t="shared" si="24"/>
        <v>0</v>
      </c>
      <c r="AV53">
        <f t="shared" si="25"/>
        <v>1</v>
      </c>
      <c r="AW53">
        <f t="shared" si="26"/>
        <v>0</v>
      </c>
      <c r="AX53">
        <f t="shared" si="27"/>
        <v>0</v>
      </c>
    </row>
    <row r="54" spans="1:50" ht="78.75" x14ac:dyDescent="0.25">
      <c r="A54" s="115">
        <v>53</v>
      </c>
      <c r="B54" s="64" t="s">
        <v>340</v>
      </c>
      <c r="C54" s="64" t="s">
        <v>343</v>
      </c>
      <c r="D54" s="64" t="s">
        <v>344</v>
      </c>
      <c r="E54" s="65">
        <v>2125460</v>
      </c>
      <c r="F54" s="64">
        <v>7</v>
      </c>
      <c r="G54" s="64">
        <v>0</v>
      </c>
      <c r="H54" s="64">
        <v>5</v>
      </c>
      <c r="I54" s="64">
        <v>1</v>
      </c>
      <c r="J54" s="64">
        <v>0</v>
      </c>
      <c r="K54" s="64">
        <v>4</v>
      </c>
      <c r="L54" s="64">
        <v>0</v>
      </c>
      <c r="M54" s="64">
        <v>1</v>
      </c>
      <c r="N54" s="64">
        <v>5</v>
      </c>
      <c r="O54" s="64">
        <v>10</v>
      </c>
      <c r="P54" s="64">
        <v>10</v>
      </c>
      <c r="Q54" s="64">
        <v>0</v>
      </c>
      <c r="R54" s="64">
        <v>2</v>
      </c>
      <c r="S54" s="64">
        <v>3</v>
      </c>
      <c r="T54" s="64">
        <v>0</v>
      </c>
      <c r="U54" s="64">
        <v>0</v>
      </c>
      <c r="V54" s="65">
        <v>850184</v>
      </c>
      <c r="W54" s="63">
        <f t="shared" si="0"/>
        <v>48</v>
      </c>
      <c r="X54">
        <f t="shared" si="1"/>
        <v>0</v>
      </c>
      <c r="Y54">
        <f t="shared" si="2"/>
        <v>0</v>
      </c>
      <c r="Z54">
        <f t="shared" si="3"/>
        <v>0</v>
      </c>
      <c r="AA54">
        <f t="shared" si="4"/>
        <v>0</v>
      </c>
      <c r="AB54">
        <f t="shared" si="5"/>
        <v>0</v>
      </c>
      <c r="AC54">
        <f t="shared" si="6"/>
        <v>0</v>
      </c>
      <c r="AD54">
        <f t="shared" si="7"/>
        <v>0</v>
      </c>
      <c r="AE54">
        <f t="shared" si="8"/>
        <v>0</v>
      </c>
      <c r="AF54">
        <f t="shared" si="9"/>
        <v>0</v>
      </c>
      <c r="AG54">
        <f t="shared" si="10"/>
        <v>0</v>
      </c>
      <c r="AH54">
        <f t="shared" si="11"/>
        <v>0</v>
      </c>
      <c r="AI54">
        <f t="shared" si="12"/>
        <v>1</v>
      </c>
      <c r="AJ54">
        <f t="shared" si="13"/>
        <v>0</v>
      </c>
      <c r="AK54">
        <f t="shared" si="14"/>
        <v>0</v>
      </c>
      <c r="AL54">
        <f t="shared" si="15"/>
        <v>0</v>
      </c>
      <c r="AM54">
        <f t="shared" si="16"/>
        <v>0</v>
      </c>
      <c r="AN54">
        <f t="shared" si="17"/>
        <v>0</v>
      </c>
      <c r="AO54">
        <f t="shared" si="18"/>
        <v>0</v>
      </c>
      <c r="AP54">
        <f t="shared" si="19"/>
        <v>0</v>
      </c>
      <c r="AQ54">
        <f t="shared" si="20"/>
        <v>0</v>
      </c>
      <c r="AR54">
        <f t="shared" si="21"/>
        <v>0</v>
      </c>
      <c r="AS54">
        <f t="shared" si="22"/>
        <v>0</v>
      </c>
      <c r="AT54">
        <f t="shared" si="23"/>
        <v>0</v>
      </c>
      <c r="AU54">
        <f t="shared" si="24"/>
        <v>0</v>
      </c>
      <c r="AV54">
        <f t="shared" si="25"/>
        <v>0</v>
      </c>
      <c r="AW54">
        <f t="shared" si="26"/>
        <v>0</v>
      </c>
      <c r="AX54">
        <f t="shared" si="27"/>
        <v>0</v>
      </c>
    </row>
    <row r="55" spans="1:50" ht="63" x14ac:dyDescent="0.25">
      <c r="A55" s="115">
        <v>54</v>
      </c>
      <c r="B55" s="64" t="s">
        <v>644</v>
      </c>
      <c r="C55" s="64" t="s">
        <v>667</v>
      </c>
      <c r="D55" s="64" t="s">
        <v>668</v>
      </c>
      <c r="E55" s="65">
        <v>202000</v>
      </c>
      <c r="F55" s="64">
        <v>10</v>
      </c>
      <c r="G55" s="64">
        <v>0</v>
      </c>
      <c r="H55" s="64">
        <v>1</v>
      </c>
      <c r="I55" s="64">
        <v>3</v>
      </c>
      <c r="J55" s="64">
        <v>0</v>
      </c>
      <c r="K55" s="64">
        <v>1</v>
      </c>
      <c r="L55" s="64">
        <v>3</v>
      </c>
      <c r="M55" s="64">
        <v>8</v>
      </c>
      <c r="N55" s="64">
        <v>3</v>
      </c>
      <c r="O55" s="64">
        <v>0</v>
      </c>
      <c r="P55" s="64">
        <v>10</v>
      </c>
      <c r="Q55" s="64">
        <v>1</v>
      </c>
      <c r="R55" s="64">
        <v>2</v>
      </c>
      <c r="S55" s="64">
        <v>3</v>
      </c>
      <c r="T55" s="64">
        <v>3</v>
      </c>
      <c r="U55" s="64">
        <v>0</v>
      </c>
      <c r="V55" s="65">
        <v>72918</v>
      </c>
      <c r="W55" s="63">
        <f t="shared" si="0"/>
        <v>48</v>
      </c>
      <c r="X55">
        <f t="shared" si="1"/>
        <v>0</v>
      </c>
      <c r="Y55">
        <f t="shared" si="2"/>
        <v>0</v>
      </c>
      <c r="Z55">
        <f t="shared" si="3"/>
        <v>0</v>
      </c>
      <c r="AA55">
        <f t="shared" si="4"/>
        <v>0</v>
      </c>
      <c r="AB55">
        <f t="shared" si="5"/>
        <v>0</v>
      </c>
      <c r="AC55">
        <f t="shared" si="6"/>
        <v>0</v>
      </c>
      <c r="AD55">
        <f t="shared" si="7"/>
        <v>0</v>
      </c>
      <c r="AE55">
        <f t="shared" si="8"/>
        <v>0</v>
      </c>
      <c r="AF55">
        <f t="shared" si="9"/>
        <v>0</v>
      </c>
      <c r="AG55">
        <f t="shared" si="10"/>
        <v>0</v>
      </c>
      <c r="AH55">
        <f t="shared" si="11"/>
        <v>0</v>
      </c>
      <c r="AI55">
        <f t="shared" si="12"/>
        <v>0</v>
      </c>
      <c r="AJ55">
        <f t="shared" si="13"/>
        <v>0</v>
      </c>
      <c r="AK55">
        <f t="shared" si="14"/>
        <v>0</v>
      </c>
      <c r="AL55">
        <f t="shared" si="15"/>
        <v>0</v>
      </c>
      <c r="AM55">
        <f t="shared" si="16"/>
        <v>0</v>
      </c>
      <c r="AN55">
        <f t="shared" si="17"/>
        <v>0</v>
      </c>
      <c r="AO55">
        <f t="shared" si="18"/>
        <v>0</v>
      </c>
      <c r="AP55">
        <f t="shared" si="19"/>
        <v>0</v>
      </c>
      <c r="AQ55">
        <f t="shared" si="20"/>
        <v>0</v>
      </c>
      <c r="AR55">
        <f t="shared" si="21"/>
        <v>0</v>
      </c>
      <c r="AS55">
        <f t="shared" si="22"/>
        <v>0</v>
      </c>
      <c r="AT55">
        <f t="shared" si="23"/>
        <v>0</v>
      </c>
      <c r="AU55">
        <f t="shared" si="24"/>
        <v>0</v>
      </c>
      <c r="AV55">
        <f t="shared" si="25"/>
        <v>0</v>
      </c>
      <c r="AW55">
        <f t="shared" si="26"/>
        <v>0</v>
      </c>
      <c r="AX55">
        <f t="shared" si="27"/>
        <v>1</v>
      </c>
    </row>
    <row r="56" spans="1:50" ht="126" x14ac:dyDescent="0.25">
      <c r="A56" s="115">
        <v>55</v>
      </c>
      <c r="B56" s="64" t="s">
        <v>644</v>
      </c>
      <c r="C56" s="64" t="s">
        <v>682</v>
      </c>
      <c r="D56" s="64" t="s">
        <v>683</v>
      </c>
      <c r="E56" s="65">
        <v>3000000</v>
      </c>
      <c r="F56" s="64">
        <v>10</v>
      </c>
      <c r="G56" s="64">
        <v>0</v>
      </c>
      <c r="H56" s="64">
        <v>3</v>
      </c>
      <c r="I56" s="64">
        <v>3</v>
      </c>
      <c r="J56" s="64">
        <v>0</v>
      </c>
      <c r="K56" s="64">
        <v>5</v>
      </c>
      <c r="L56" s="64">
        <v>0</v>
      </c>
      <c r="M56" s="64">
        <v>1</v>
      </c>
      <c r="N56" s="64">
        <v>10</v>
      </c>
      <c r="O56" s="64">
        <v>0</v>
      </c>
      <c r="P56" s="64">
        <v>10</v>
      </c>
      <c r="Q56" s="64">
        <v>1</v>
      </c>
      <c r="R56" s="64">
        <v>2</v>
      </c>
      <c r="S56" s="64">
        <v>3</v>
      </c>
      <c r="T56" s="64">
        <v>0</v>
      </c>
      <c r="U56" s="64">
        <v>0</v>
      </c>
      <c r="V56" s="65">
        <v>110000</v>
      </c>
      <c r="W56" s="63">
        <f t="shared" si="0"/>
        <v>48</v>
      </c>
      <c r="X56">
        <f t="shared" si="1"/>
        <v>0</v>
      </c>
      <c r="Y56">
        <f t="shared" si="2"/>
        <v>0</v>
      </c>
      <c r="Z56">
        <f t="shared" si="3"/>
        <v>0</v>
      </c>
      <c r="AA56">
        <f t="shared" si="4"/>
        <v>0</v>
      </c>
      <c r="AB56">
        <f t="shared" si="5"/>
        <v>0</v>
      </c>
      <c r="AC56">
        <f t="shared" si="6"/>
        <v>0</v>
      </c>
      <c r="AD56">
        <f t="shared" si="7"/>
        <v>0</v>
      </c>
      <c r="AE56">
        <f t="shared" si="8"/>
        <v>0</v>
      </c>
      <c r="AF56">
        <f t="shared" si="9"/>
        <v>0</v>
      </c>
      <c r="AG56">
        <f t="shared" si="10"/>
        <v>0</v>
      </c>
      <c r="AH56">
        <f t="shared" si="11"/>
        <v>0</v>
      </c>
      <c r="AI56">
        <f t="shared" si="12"/>
        <v>0</v>
      </c>
      <c r="AJ56">
        <f t="shared" si="13"/>
        <v>0</v>
      </c>
      <c r="AK56">
        <f t="shared" si="14"/>
        <v>0</v>
      </c>
      <c r="AL56">
        <f t="shared" si="15"/>
        <v>0</v>
      </c>
      <c r="AM56">
        <f t="shared" si="16"/>
        <v>0</v>
      </c>
      <c r="AN56">
        <f t="shared" si="17"/>
        <v>0</v>
      </c>
      <c r="AO56">
        <f t="shared" si="18"/>
        <v>0</v>
      </c>
      <c r="AP56">
        <f t="shared" si="19"/>
        <v>0</v>
      </c>
      <c r="AQ56">
        <f t="shared" si="20"/>
        <v>0</v>
      </c>
      <c r="AR56">
        <f t="shared" si="21"/>
        <v>0</v>
      </c>
      <c r="AS56">
        <f t="shared" si="22"/>
        <v>0</v>
      </c>
      <c r="AT56">
        <f t="shared" si="23"/>
        <v>0</v>
      </c>
      <c r="AU56">
        <f t="shared" si="24"/>
        <v>0</v>
      </c>
      <c r="AV56">
        <f t="shared" si="25"/>
        <v>0</v>
      </c>
      <c r="AW56">
        <f t="shared" si="26"/>
        <v>0</v>
      </c>
      <c r="AX56">
        <f t="shared" si="27"/>
        <v>1</v>
      </c>
    </row>
    <row r="57" spans="1:50" ht="94.5" x14ac:dyDescent="0.25">
      <c r="A57" s="115">
        <v>56</v>
      </c>
      <c r="B57" s="61" t="s">
        <v>644</v>
      </c>
      <c r="C57" s="61" t="s">
        <v>736</v>
      </c>
      <c r="D57" s="61" t="s">
        <v>737</v>
      </c>
      <c r="E57" s="60">
        <v>1100000</v>
      </c>
      <c r="F57" s="61">
        <v>10</v>
      </c>
      <c r="G57" s="61">
        <v>4</v>
      </c>
      <c r="H57" s="61">
        <v>5</v>
      </c>
      <c r="I57" s="61">
        <v>1</v>
      </c>
      <c r="J57" s="61">
        <v>0</v>
      </c>
      <c r="K57" s="61">
        <v>1</v>
      </c>
      <c r="L57" s="61">
        <v>0</v>
      </c>
      <c r="M57" s="61">
        <v>1</v>
      </c>
      <c r="N57" s="61">
        <v>7</v>
      </c>
      <c r="O57" s="61">
        <v>10</v>
      </c>
      <c r="P57" s="61">
        <v>1</v>
      </c>
      <c r="Q57" s="61">
        <v>2</v>
      </c>
      <c r="R57" s="61">
        <v>2</v>
      </c>
      <c r="S57" s="61">
        <v>3</v>
      </c>
      <c r="T57" s="61">
        <v>1</v>
      </c>
      <c r="U57" s="61">
        <v>0</v>
      </c>
      <c r="V57" s="60">
        <v>407000</v>
      </c>
      <c r="W57" s="63">
        <f t="shared" si="0"/>
        <v>48</v>
      </c>
      <c r="X57">
        <f t="shared" si="1"/>
        <v>0</v>
      </c>
      <c r="Y57">
        <f t="shared" si="2"/>
        <v>0</v>
      </c>
      <c r="Z57">
        <f t="shared" si="3"/>
        <v>0</v>
      </c>
      <c r="AA57">
        <f t="shared" si="4"/>
        <v>0</v>
      </c>
      <c r="AB57">
        <f t="shared" si="5"/>
        <v>0</v>
      </c>
      <c r="AC57">
        <f t="shared" si="6"/>
        <v>0</v>
      </c>
      <c r="AD57">
        <f t="shared" si="7"/>
        <v>0</v>
      </c>
      <c r="AE57">
        <f t="shared" si="8"/>
        <v>0</v>
      </c>
      <c r="AF57">
        <f t="shared" si="9"/>
        <v>0</v>
      </c>
      <c r="AG57">
        <f t="shared" si="10"/>
        <v>0</v>
      </c>
      <c r="AH57">
        <f t="shared" si="11"/>
        <v>0</v>
      </c>
      <c r="AI57">
        <f t="shared" si="12"/>
        <v>0</v>
      </c>
      <c r="AJ57">
        <f t="shared" si="13"/>
        <v>0</v>
      </c>
      <c r="AK57">
        <f t="shared" si="14"/>
        <v>0</v>
      </c>
      <c r="AL57">
        <f t="shared" si="15"/>
        <v>0</v>
      </c>
      <c r="AM57">
        <f t="shared" si="16"/>
        <v>0</v>
      </c>
      <c r="AN57">
        <f t="shared" si="17"/>
        <v>0</v>
      </c>
      <c r="AO57">
        <f t="shared" si="18"/>
        <v>0</v>
      </c>
      <c r="AP57">
        <f t="shared" si="19"/>
        <v>0</v>
      </c>
      <c r="AQ57">
        <f t="shared" si="20"/>
        <v>0</v>
      </c>
      <c r="AR57">
        <f t="shared" si="21"/>
        <v>0</v>
      </c>
      <c r="AS57">
        <f t="shared" si="22"/>
        <v>0</v>
      </c>
      <c r="AT57">
        <f t="shared" si="23"/>
        <v>0</v>
      </c>
      <c r="AU57">
        <f t="shared" si="24"/>
        <v>0</v>
      </c>
      <c r="AV57">
        <f t="shared" si="25"/>
        <v>0</v>
      </c>
      <c r="AW57">
        <f t="shared" si="26"/>
        <v>0</v>
      </c>
      <c r="AX57">
        <f t="shared" si="27"/>
        <v>1</v>
      </c>
    </row>
    <row r="58" spans="1:50" ht="94.5" x14ac:dyDescent="0.25">
      <c r="A58" s="115">
        <v>57</v>
      </c>
      <c r="B58" s="61" t="s">
        <v>644</v>
      </c>
      <c r="C58" s="61" t="s">
        <v>738</v>
      </c>
      <c r="D58" s="61" t="s">
        <v>739</v>
      </c>
      <c r="E58" s="60">
        <v>3000000</v>
      </c>
      <c r="F58" s="61">
        <v>10</v>
      </c>
      <c r="G58" s="61">
        <v>4</v>
      </c>
      <c r="H58" s="61">
        <v>3</v>
      </c>
      <c r="I58" s="61">
        <v>4</v>
      </c>
      <c r="J58" s="61">
        <v>0</v>
      </c>
      <c r="K58" s="61">
        <v>1</v>
      </c>
      <c r="L58" s="61">
        <v>0</v>
      </c>
      <c r="M58" s="61">
        <v>1</v>
      </c>
      <c r="N58" s="61">
        <v>5</v>
      </c>
      <c r="O58" s="61">
        <v>10</v>
      </c>
      <c r="P58" s="61">
        <v>2</v>
      </c>
      <c r="Q58" s="61">
        <v>2</v>
      </c>
      <c r="R58" s="61">
        <v>2</v>
      </c>
      <c r="S58" s="61">
        <v>3</v>
      </c>
      <c r="T58" s="61">
        <v>1</v>
      </c>
      <c r="U58" s="61">
        <v>0</v>
      </c>
      <c r="V58" s="60">
        <v>1071000</v>
      </c>
      <c r="W58" s="63">
        <f t="shared" si="0"/>
        <v>48</v>
      </c>
      <c r="X58">
        <f t="shared" si="1"/>
        <v>0</v>
      </c>
      <c r="Y58">
        <f t="shared" si="2"/>
        <v>0</v>
      </c>
      <c r="Z58">
        <f t="shared" si="3"/>
        <v>0</v>
      </c>
      <c r="AA58">
        <f t="shared" si="4"/>
        <v>0</v>
      </c>
      <c r="AB58">
        <f t="shared" si="5"/>
        <v>0</v>
      </c>
      <c r="AC58">
        <f t="shared" si="6"/>
        <v>0</v>
      </c>
      <c r="AD58">
        <f t="shared" si="7"/>
        <v>0</v>
      </c>
      <c r="AE58">
        <f t="shared" si="8"/>
        <v>0</v>
      </c>
      <c r="AF58">
        <f t="shared" si="9"/>
        <v>0</v>
      </c>
      <c r="AG58">
        <f t="shared" si="10"/>
        <v>0</v>
      </c>
      <c r="AH58">
        <f t="shared" si="11"/>
        <v>0</v>
      </c>
      <c r="AI58">
        <f t="shared" si="12"/>
        <v>0</v>
      </c>
      <c r="AJ58">
        <f t="shared" si="13"/>
        <v>0</v>
      </c>
      <c r="AK58">
        <f t="shared" si="14"/>
        <v>0</v>
      </c>
      <c r="AL58">
        <f t="shared" si="15"/>
        <v>0</v>
      </c>
      <c r="AM58">
        <f t="shared" si="16"/>
        <v>0</v>
      </c>
      <c r="AN58">
        <f t="shared" si="17"/>
        <v>0</v>
      </c>
      <c r="AO58">
        <f t="shared" si="18"/>
        <v>0</v>
      </c>
      <c r="AP58">
        <f t="shared" si="19"/>
        <v>0</v>
      </c>
      <c r="AQ58">
        <f t="shared" si="20"/>
        <v>0</v>
      </c>
      <c r="AR58">
        <f t="shared" si="21"/>
        <v>0</v>
      </c>
      <c r="AS58">
        <f t="shared" si="22"/>
        <v>0</v>
      </c>
      <c r="AT58">
        <f t="shared" si="23"/>
        <v>0</v>
      </c>
      <c r="AU58">
        <f t="shared" si="24"/>
        <v>0</v>
      </c>
      <c r="AV58">
        <f t="shared" si="25"/>
        <v>0</v>
      </c>
      <c r="AW58">
        <f t="shared" si="26"/>
        <v>0</v>
      </c>
      <c r="AX58">
        <f t="shared" si="27"/>
        <v>1</v>
      </c>
    </row>
    <row r="59" spans="1:50" ht="78.75" x14ac:dyDescent="0.25">
      <c r="A59" s="115">
        <v>58</v>
      </c>
      <c r="B59" s="64" t="s">
        <v>346</v>
      </c>
      <c r="C59" s="64" t="s">
        <v>951</v>
      </c>
      <c r="D59" s="64" t="s">
        <v>957</v>
      </c>
      <c r="E59" s="65">
        <v>1721156</v>
      </c>
      <c r="F59" s="64">
        <v>4</v>
      </c>
      <c r="G59" s="64">
        <v>2</v>
      </c>
      <c r="H59" s="64">
        <v>1</v>
      </c>
      <c r="I59" s="64">
        <v>1</v>
      </c>
      <c r="J59" s="64">
        <v>0</v>
      </c>
      <c r="K59" s="64">
        <v>5</v>
      </c>
      <c r="L59" s="64">
        <v>0</v>
      </c>
      <c r="M59" s="64">
        <v>1</v>
      </c>
      <c r="N59" s="64">
        <v>10</v>
      </c>
      <c r="O59" s="64">
        <v>8</v>
      </c>
      <c r="P59" s="64">
        <v>8</v>
      </c>
      <c r="Q59" s="64">
        <v>2</v>
      </c>
      <c r="R59" s="64">
        <v>2</v>
      </c>
      <c r="S59" s="64">
        <v>3</v>
      </c>
      <c r="T59" s="64">
        <v>1</v>
      </c>
      <c r="U59" s="64">
        <v>0</v>
      </c>
      <c r="V59" s="65">
        <v>1187597.6399999999</v>
      </c>
      <c r="W59" s="63">
        <f t="shared" si="0"/>
        <v>48</v>
      </c>
      <c r="X59">
        <f t="shared" si="1"/>
        <v>0</v>
      </c>
      <c r="Y59">
        <f t="shared" si="2"/>
        <v>0</v>
      </c>
      <c r="Z59">
        <f t="shared" si="3"/>
        <v>0</v>
      </c>
      <c r="AA59">
        <f t="shared" si="4"/>
        <v>0</v>
      </c>
      <c r="AB59">
        <f t="shared" si="5"/>
        <v>0</v>
      </c>
      <c r="AC59">
        <f t="shared" si="6"/>
        <v>0</v>
      </c>
      <c r="AD59">
        <f t="shared" si="7"/>
        <v>0</v>
      </c>
      <c r="AE59">
        <f t="shared" si="8"/>
        <v>0</v>
      </c>
      <c r="AF59">
        <f t="shared" si="9"/>
        <v>0</v>
      </c>
      <c r="AG59">
        <f t="shared" si="10"/>
        <v>0</v>
      </c>
      <c r="AH59">
        <f t="shared" si="11"/>
        <v>0</v>
      </c>
      <c r="AI59">
        <f t="shared" si="12"/>
        <v>0</v>
      </c>
      <c r="AJ59">
        <f t="shared" si="13"/>
        <v>0</v>
      </c>
      <c r="AK59">
        <f t="shared" si="14"/>
        <v>0</v>
      </c>
      <c r="AL59">
        <f t="shared" si="15"/>
        <v>0</v>
      </c>
      <c r="AM59">
        <f t="shared" si="16"/>
        <v>0</v>
      </c>
      <c r="AN59">
        <f t="shared" si="17"/>
        <v>1</v>
      </c>
      <c r="AO59">
        <f t="shared" si="18"/>
        <v>0</v>
      </c>
      <c r="AP59">
        <f t="shared" si="19"/>
        <v>0</v>
      </c>
      <c r="AQ59">
        <f t="shared" si="20"/>
        <v>0</v>
      </c>
      <c r="AR59">
        <f t="shared" si="21"/>
        <v>0</v>
      </c>
      <c r="AS59">
        <f t="shared" si="22"/>
        <v>0</v>
      </c>
      <c r="AT59">
        <f t="shared" si="23"/>
        <v>0</v>
      </c>
      <c r="AU59">
        <f t="shared" si="24"/>
        <v>0</v>
      </c>
      <c r="AV59">
        <f t="shared" si="25"/>
        <v>0</v>
      </c>
      <c r="AW59">
        <f t="shared" si="26"/>
        <v>0</v>
      </c>
      <c r="AX59">
        <f t="shared" si="27"/>
        <v>0</v>
      </c>
    </row>
    <row r="60" spans="1:50" ht="63" x14ac:dyDescent="0.25">
      <c r="A60" s="115">
        <v>59</v>
      </c>
      <c r="B60" s="64" t="s">
        <v>960</v>
      </c>
      <c r="C60" s="64" t="s">
        <v>961</v>
      </c>
      <c r="D60" s="64" t="s">
        <v>962</v>
      </c>
      <c r="E60" s="65">
        <v>462745.18</v>
      </c>
      <c r="F60" s="64">
        <v>2</v>
      </c>
      <c r="G60" s="64">
        <v>0</v>
      </c>
      <c r="H60" s="64">
        <v>3</v>
      </c>
      <c r="I60" s="64">
        <v>2</v>
      </c>
      <c r="J60" s="64">
        <v>0</v>
      </c>
      <c r="K60" s="64">
        <v>5</v>
      </c>
      <c r="L60" s="64">
        <v>0</v>
      </c>
      <c r="M60" s="64">
        <v>4</v>
      </c>
      <c r="N60" s="64">
        <v>10</v>
      </c>
      <c r="O60" s="64">
        <v>10</v>
      </c>
      <c r="P60" s="64">
        <v>7</v>
      </c>
      <c r="Q60" s="64">
        <v>0</v>
      </c>
      <c r="R60" s="64">
        <v>2</v>
      </c>
      <c r="S60" s="64">
        <v>3</v>
      </c>
      <c r="T60" s="64">
        <v>0</v>
      </c>
      <c r="U60" s="64">
        <v>0</v>
      </c>
      <c r="V60" s="65">
        <v>262339.81</v>
      </c>
      <c r="W60" s="63">
        <f t="shared" si="0"/>
        <v>48</v>
      </c>
      <c r="X60">
        <f t="shared" si="1"/>
        <v>0</v>
      </c>
      <c r="Y60">
        <f t="shared" si="2"/>
        <v>0</v>
      </c>
      <c r="Z60">
        <f t="shared" si="3"/>
        <v>1</v>
      </c>
      <c r="AA60">
        <f t="shared" si="4"/>
        <v>0</v>
      </c>
      <c r="AB60">
        <f t="shared" si="5"/>
        <v>0</v>
      </c>
      <c r="AC60">
        <f t="shared" si="6"/>
        <v>0</v>
      </c>
      <c r="AD60">
        <f t="shared" si="7"/>
        <v>0</v>
      </c>
      <c r="AE60">
        <f t="shared" si="8"/>
        <v>0</v>
      </c>
      <c r="AF60">
        <f t="shared" si="9"/>
        <v>0</v>
      </c>
      <c r="AG60">
        <f t="shared" si="10"/>
        <v>0</v>
      </c>
      <c r="AH60">
        <f t="shared" si="11"/>
        <v>0</v>
      </c>
      <c r="AI60">
        <f t="shared" si="12"/>
        <v>0</v>
      </c>
      <c r="AJ60">
        <f t="shared" si="13"/>
        <v>0</v>
      </c>
      <c r="AK60">
        <f t="shared" si="14"/>
        <v>0</v>
      </c>
      <c r="AL60">
        <f t="shared" si="15"/>
        <v>0</v>
      </c>
      <c r="AM60">
        <f t="shared" si="16"/>
        <v>0</v>
      </c>
      <c r="AN60">
        <f t="shared" si="17"/>
        <v>0</v>
      </c>
      <c r="AO60">
        <f t="shared" si="18"/>
        <v>0</v>
      </c>
      <c r="AP60">
        <f t="shared" si="19"/>
        <v>0</v>
      </c>
      <c r="AQ60">
        <f t="shared" si="20"/>
        <v>0</v>
      </c>
      <c r="AR60">
        <f t="shared" si="21"/>
        <v>0</v>
      </c>
      <c r="AS60">
        <f t="shared" si="22"/>
        <v>0</v>
      </c>
      <c r="AT60">
        <f t="shared" si="23"/>
        <v>0</v>
      </c>
      <c r="AU60">
        <f t="shared" si="24"/>
        <v>0</v>
      </c>
      <c r="AV60">
        <f t="shared" si="25"/>
        <v>0</v>
      </c>
      <c r="AW60">
        <f t="shared" si="26"/>
        <v>0</v>
      </c>
      <c r="AX60">
        <f t="shared" si="27"/>
        <v>0</v>
      </c>
    </row>
    <row r="61" spans="1:50" ht="63" x14ac:dyDescent="0.25">
      <c r="A61" s="115">
        <v>60</v>
      </c>
      <c r="B61" s="64" t="s">
        <v>340</v>
      </c>
      <c r="C61" s="64" t="s">
        <v>249</v>
      </c>
      <c r="D61" s="64" t="s">
        <v>345</v>
      </c>
      <c r="E61" s="65">
        <v>1797345</v>
      </c>
      <c r="F61" s="64">
        <v>7</v>
      </c>
      <c r="G61" s="64">
        <v>1</v>
      </c>
      <c r="H61" s="64">
        <v>5</v>
      </c>
      <c r="I61" s="64">
        <v>3</v>
      </c>
      <c r="J61" s="64">
        <v>0</v>
      </c>
      <c r="K61" s="64">
        <v>2</v>
      </c>
      <c r="L61" s="64">
        <v>0</v>
      </c>
      <c r="M61" s="64">
        <v>1</v>
      </c>
      <c r="N61" s="64">
        <v>3</v>
      </c>
      <c r="O61" s="64">
        <v>10</v>
      </c>
      <c r="P61" s="64">
        <v>10</v>
      </c>
      <c r="Q61" s="64">
        <v>0</v>
      </c>
      <c r="R61" s="64">
        <v>2</v>
      </c>
      <c r="S61" s="64">
        <v>3</v>
      </c>
      <c r="T61" s="64">
        <v>0</v>
      </c>
      <c r="U61" s="64">
        <v>0</v>
      </c>
      <c r="V61" s="65">
        <v>718938</v>
      </c>
      <c r="W61" s="63">
        <f t="shared" si="0"/>
        <v>47</v>
      </c>
      <c r="X61">
        <f t="shared" si="1"/>
        <v>0</v>
      </c>
      <c r="Y61">
        <f t="shared" si="2"/>
        <v>0</v>
      </c>
      <c r="Z61">
        <f t="shared" si="3"/>
        <v>0</v>
      </c>
      <c r="AA61">
        <f t="shared" si="4"/>
        <v>0</v>
      </c>
      <c r="AB61">
        <f t="shared" si="5"/>
        <v>0</v>
      </c>
      <c r="AC61">
        <f t="shared" si="6"/>
        <v>0</v>
      </c>
      <c r="AD61">
        <f t="shared" si="7"/>
        <v>0</v>
      </c>
      <c r="AE61">
        <f t="shared" si="8"/>
        <v>0</v>
      </c>
      <c r="AF61">
        <f t="shared" si="9"/>
        <v>0</v>
      </c>
      <c r="AG61">
        <f t="shared" si="10"/>
        <v>0</v>
      </c>
      <c r="AH61">
        <f t="shared" si="11"/>
        <v>0</v>
      </c>
      <c r="AI61">
        <f t="shared" si="12"/>
        <v>1</v>
      </c>
      <c r="AJ61">
        <f t="shared" si="13"/>
        <v>0</v>
      </c>
      <c r="AK61">
        <f t="shared" si="14"/>
        <v>0</v>
      </c>
      <c r="AL61">
        <f t="shared" si="15"/>
        <v>0</v>
      </c>
      <c r="AM61">
        <f t="shared" si="16"/>
        <v>0</v>
      </c>
      <c r="AN61">
        <f t="shared" si="17"/>
        <v>0</v>
      </c>
      <c r="AO61">
        <f t="shared" si="18"/>
        <v>0</v>
      </c>
      <c r="AP61">
        <f t="shared" si="19"/>
        <v>0</v>
      </c>
      <c r="AQ61">
        <f t="shared" si="20"/>
        <v>0</v>
      </c>
      <c r="AR61">
        <f t="shared" si="21"/>
        <v>0</v>
      </c>
      <c r="AS61">
        <f t="shared" si="22"/>
        <v>0</v>
      </c>
      <c r="AT61">
        <f t="shared" si="23"/>
        <v>0</v>
      </c>
      <c r="AU61">
        <f t="shared" si="24"/>
        <v>0</v>
      </c>
      <c r="AV61">
        <f t="shared" si="25"/>
        <v>0</v>
      </c>
      <c r="AW61">
        <f t="shared" si="26"/>
        <v>0</v>
      </c>
      <c r="AX61">
        <f t="shared" si="27"/>
        <v>0</v>
      </c>
    </row>
    <row r="62" spans="1:50" ht="141.75" x14ac:dyDescent="0.25">
      <c r="A62" s="115">
        <v>61</v>
      </c>
      <c r="B62" s="64" t="s">
        <v>513</v>
      </c>
      <c r="C62" s="64" t="s">
        <v>541</v>
      </c>
      <c r="D62" s="64" t="s">
        <v>542</v>
      </c>
      <c r="E62" s="65">
        <v>200000</v>
      </c>
      <c r="F62" s="64">
        <v>10</v>
      </c>
      <c r="G62" s="64">
        <v>0</v>
      </c>
      <c r="H62" s="64">
        <v>5</v>
      </c>
      <c r="I62" s="64">
        <v>3</v>
      </c>
      <c r="J62" s="64">
        <v>0</v>
      </c>
      <c r="K62" s="64">
        <v>1</v>
      </c>
      <c r="L62" s="64">
        <v>0</v>
      </c>
      <c r="M62" s="64">
        <v>8</v>
      </c>
      <c r="N62" s="64">
        <v>4</v>
      </c>
      <c r="O62" s="64">
        <v>0</v>
      </c>
      <c r="P62" s="64">
        <v>10</v>
      </c>
      <c r="Q62" s="64">
        <v>1</v>
      </c>
      <c r="R62" s="64">
        <v>2</v>
      </c>
      <c r="S62" s="64">
        <v>3</v>
      </c>
      <c r="T62" s="64">
        <v>0</v>
      </c>
      <c r="U62" s="64">
        <v>0</v>
      </c>
      <c r="V62" s="65">
        <v>74000</v>
      </c>
      <c r="W62" s="63">
        <f t="shared" si="0"/>
        <v>47</v>
      </c>
      <c r="X62">
        <f t="shared" si="1"/>
        <v>0</v>
      </c>
      <c r="Y62">
        <f t="shared" si="2"/>
        <v>0</v>
      </c>
      <c r="Z62">
        <f t="shared" si="3"/>
        <v>0</v>
      </c>
      <c r="AA62">
        <f t="shared" si="4"/>
        <v>0</v>
      </c>
      <c r="AB62">
        <f t="shared" si="5"/>
        <v>0</v>
      </c>
      <c r="AC62">
        <f t="shared" si="6"/>
        <v>0</v>
      </c>
      <c r="AD62">
        <f t="shared" si="7"/>
        <v>0</v>
      </c>
      <c r="AE62">
        <f t="shared" si="8"/>
        <v>0</v>
      </c>
      <c r="AF62">
        <f t="shared" si="9"/>
        <v>0</v>
      </c>
      <c r="AG62">
        <f t="shared" si="10"/>
        <v>0</v>
      </c>
      <c r="AH62">
        <f t="shared" si="11"/>
        <v>0</v>
      </c>
      <c r="AI62">
        <f t="shared" si="12"/>
        <v>0</v>
      </c>
      <c r="AJ62">
        <f t="shared" si="13"/>
        <v>0</v>
      </c>
      <c r="AK62">
        <f t="shared" si="14"/>
        <v>0</v>
      </c>
      <c r="AL62">
        <f t="shared" si="15"/>
        <v>0</v>
      </c>
      <c r="AM62">
        <f t="shared" si="16"/>
        <v>0</v>
      </c>
      <c r="AN62">
        <f t="shared" si="17"/>
        <v>0</v>
      </c>
      <c r="AO62">
        <f t="shared" si="18"/>
        <v>0</v>
      </c>
      <c r="AP62">
        <f t="shared" si="19"/>
        <v>0</v>
      </c>
      <c r="AQ62">
        <f t="shared" si="20"/>
        <v>0</v>
      </c>
      <c r="AR62">
        <f t="shared" si="21"/>
        <v>0</v>
      </c>
      <c r="AS62">
        <f t="shared" si="22"/>
        <v>0</v>
      </c>
      <c r="AT62">
        <f t="shared" si="23"/>
        <v>0</v>
      </c>
      <c r="AU62">
        <f t="shared" si="24"/>
        <v>0</v>
      </c>
      <c r="AV62">
        <f t="shared" si="25"/>
        <v>0</v>
      </c>
      <c r="AW62">
        <f t="shared" si="26"/>
        <v>0</v>
      </c>
      <c r="AX62">
        <f t="shared" si="27"/>
        <v>1</v>
      </c>
    </row>
    <row r="63" spans="1:50" ht="94.5" x14ac:dyDescent="0.25">
      <c r="A63" s="115">
        <v>62</v>
      </c>
      <c r="B63" s="64" t="s">
        <v>644</v>
      </c>
      <c r="C63" s="64" t="s">
        <v>692</v>
      </c>
      <c r="D63" s="64" t="s">
        <v>693</v>
      </c>
      <c r="E63" s="60">
        <v>2830000</v>
      </c>
      <c r="F63" s="61">
        <v>10</v>
      </c>
      <c r="G63" s="61">
        <v>0</v>
      </c>
      <c r="H63" s="61">
        <v>5</v>
      </c>
      <c r="I63" s="61">
        <v>2</v>
      </c>
      <c r="J63" s="61">
        <v>0</v>
      </c>
      <c r="K63" s="61">
        <v>5</v>
      </c>
      <c r="L63" s="61">
        <v>0</v>
      </c>
      <c r="M63" s="61">
        <v>1</v>
      </c>
      <c r="N63" s="61">
        <v>8</v>
      </c>
      <c r="O63" s="61">
        <v>0</v>
      </c>
      <c r="P63" s="61">
        <v>10</v>
      </c>
      <c r="Q63" s="61">
        <v>1</v>
      </c>
      <c r="R63" s="61">
        <v>2</v>
      </c>
      <c r="S63" s="61">
        <v>3</v>
      </c>
      <c r="T63" s="61">
        <v>0</v>
      </c>
      <c r="U63" s="61">
        <v>0</v>
      </c>
      <c r="V63" s="60">
        <v>990500</v>
      </c>
      <c r="W63" s="63">
        <f t="shared" si="0"/>
        <v>47</v>
      </c>
      <c r="X63">
        <f t="shared" si="1"/>
        <v>0</v>
      </c>
      <c r="Y63">
        <f t="shared" si="2"/>
        <v>0</v>
      </c>
      <c r="Z63">
        <f t="shared" si="3"/>
        <v>0</v>
      </c>
      <c r="AA63">
        <f t="shared" si="4"/>
        <v>0</v>
      </c>
      <c r="AB63">
        <f t="shared" si="5"/>
        <v>0</v>
      </c>
      <c r="AC63">
        <f t="shared" si="6"/>
        <v>0</v>
      </c>
      <c r="AD63">
        <f t="shared" si="7"/>
        <v>0</v>
      </c>
      <c r="AE63">
        <f t="shared" si="8"/>
        <v>0</v>
      </c>
      <c r="AF63">
        <f t="shared" si="9"/>
        <v>0</v>
      </c>
      <c r="AG63">
        <f t="shared" si="10"/>
        <v>0</v>
      </c>
      <c r="AH63">
        <f t="shared" si="11"/>
        <v>0</v>
      </c>
      <c r="AI63">
        <f t="shared" si="12"/>
        <v>0</v>
      </c>
      <c r="AJ63">
        <f t="shared" si="13"/>
        <v>0</v>
      </c>
      <c r="AK63">
        <f t="shared" si="14"/>
        <v>0</v>
      </c>
      <c r="AL63">
        <f t="shared" si="15"/>
        <v>0</v>
      </c>
      <c r="AM63">
        <f t="shared" si="16"/>
        <v>0</v>
      </c>
      <c r="AN63">
        <f t="shared" si="17"/>
        <v>0</v>
      </c>
      <c r="AO63">
        <f t="shared" si="18"/>
        <v>0</v>
      </c>
      <c r="AP63">
        <f t="shared" si="19"/>
        <v>0</v>
      </c>
      <c r="AQ63">
        <f t="shared" si="20"/>
        <v>0</v>
      </c>
      <c r="AR63">
        <f t="shared" si="21"/>
        <v>0</v>
      </c>
      <c r="AS63">
        <f t="shared" si="22"/>
        <v>0</v>
      </c>
      <c r="AT63">
        <f t="shared" si="23"/>
        <v>0</v>
      </c>
      <c r="AU63">
        <f t="shared" si="24"/>
        <v>0</v>
      </c>
      <c r="AV63">
        <f t="shared" si="25"/>
        <v>0</v>
      </c>
      <c r="AW63">
        <f t="shared" si="26"/>
        <v>0</v>
      </c>
      <c r="AX63">
        <f t="shared" si="27"/>
        <v>1</v>
      </c>
    </row>
    <row r="64" spans="1:50" ht="78.75" x14ac:dyDescent="0.25">
      <c r="A64" s="115">
        <v>63</v>
      </c>
      <c r="B64" s="64" t="s">
        <v>644</v>
      </c>
      <c r="C64" s="64" t="s">
        <v>699</v>
      </c>
      <c r="D64" s="64" t="s">
        <v>700</v>
      </c>
      <c r="E64" s="60">
        <v>145000</v>
      </c>
      <c r="F64" s="61">
        <v>10</v>
      </c>
      <c r="G64" s="61">
        <v>3</v>
      </c>
      <c r="H64" s="61">
        <v>1</v>
      </c>
      <c r="I64" s="61">
        <v>1</v>
      </c>
      <c r="J64" s="61">
        <v>0</v>
      </c>
      <c r="K64" s="61">
        <v>5</v>
      </c>
      <c r="L64" s="61">
        <v>0</v>
      </c>
      <c r="M64" s="61">
        <v>3</v>
      </c>
      <c r="N64" s="61">
        <v>5</v>
      </c>
      <c r="O64" s="61">
        <v>0</v>
      </c>
      <c r="P64" s="61">
        <v>10</v>
      </c>
      <c r="Q64" s="61">
        <v>1</v>
      </c>
      <c r="R64" s="61">
        <v>2</v>
      </c>
      <c r="S64" s="61">
        <v>3</v>
      </c>
      <c r="T64" s="61">
        <v>3</v>
      </c>
      <c r="U64" s="61">
        <v>0</v>
      </c>
      <c r="V64" s="60">
        <v>63800</v>
      </c>
      <c r="W64" s="63">
        <f t="shared" si="0"/>
        <v>47</v>
      </c>
      <c r="X64">
        <f t="shared" si="1"/>
        <v>0</v>
      </c>
      <c r="Y64">
        <f t="shared" si="2"/>
        <v>0</v>
      </c>
      <c r="Z64">
        <f t="shared" si="3"/>
        <v>0</v>
      </c>
      <c r="AA64">
        <f t="shared" si="4"/>
        <v>0</v>
      </c>
      <c r="AB64">
        <f t="shared" si="5"/>
        <v>0</v>
      </c>
      <c r="AC64">
        <f t="shared" si="6"/>
        <v>0</v>
      </c>
      <c r="AD64">
        <f t="shared" si="7"/>
        <v>0</v>
      </c>
      <c r="AE64">
        <f t="shared" si="8"/>
        <v>0</v>
      </c>
      <c r="AF64">
        <f t="shared" si="9"/>
        <v>0</v>
      </c>
      <c r="AG64">
        <f t="shared" si="10"/>
        <v>0</v>
      </c>
      <c r="AH64">
        <f t="shared" si="11"/>
        <v>0</v>
      </c>
      <c r="AI64">
        <f t="shared" si="12"/>
        <v>0</v>
      </c>
      <c r="AJ64">
        <f t="shared" si="13"/>
        <v>0</v>
      </c>
      <c r="AK64">
        <f t="shared" si="14"/>
        <v>0</v>
      </c>
      <c r="AL64">
        <f t="shared" si="15"/>
        <v>0</v>
      </c>
      <c r="AM64">
        <f t="shared" si="16"/>
        <v>0</v>
      </c>
      <c r="AN64">
        <f t="shared" si="17"/>
        <v>0</v>
      </c>
      <c r="AO64">
        <f t="shared" si="18"/>
        <v>0</v>
      </c>
      <c r="AP64">
        <f t="shared" si="19"/>
        <v>0</v>
      </c>
      <c r="AQ64">
        <f t="shared" si="20"/>
        <v>0</v>
      </c>
      <c r="AR64">
        <f t="shared" si="21"/>
        <v>0</v>
      </c>
      <c r="AS64">
        <f t="shared" si="22"/>
        <v>0</v>
      </c>
      <c r="AT64">
        <f t="shared" si="23"/>
        <v>0</v>
      </c>
      <c r="AU64">
        <f t="shared" si="24"/>
        <v>0</v>
      </c>
      <c r="AV64">
        <f t="shared" si="25"/>
        <v>0</v>
      </c>
      <c r="AW64">
        <f t="shared" si="26"/>
        <v>0</v>
      </c>
      <c r="AX64">
        <f t="shared" si="27"/>
        <v>1</v>
      </c>
    </row>
    <row r="65" spans="1:50" ht="31.5" x14ac:dyDescent="0.25">
      <c r="A65" s="115">
        <v>64</v>
      </c>
      <c r="B65" s="61" t="s">
        <v>644</v>
      </c>
      <c r="C65" s="61" t="s">
        <v>711</v>
      </c>
      <c r="D65" s="61" t="s">
        <v>749</v>
      </c>
      <c r="E65" s="60">
        <v>650000</v>
      </c>
      <c r="F65" s="61">
        <v>10</v>
      </c>
      <c r="G65" s="61">
        <v>4</v>
      </c>
      <c r="H65" s="61">
        <v>3</v>
      </c>
      <c r="I65" s="61">
        <v>1</v>
      </c>
      <c r="J65" s="61">
        <v>0</v>
      </c>
      <c r="K65" s="61">
        <v>1</v>
      </c>
      <c r="L65" s="61">
        <v>0</v>
      </c>
      <c r="M65" s="61">
        <v>1</v>
      </c>
      <c r="N65" s="61">
        <v>8</v>
      </c>
      <c r="O65" s="61">
        <v>10</v>
      </c>
      <c r="P65" s="61">
        <v>1</v>
      </c>
      <c r="Q65" s="61">
        <v>2</v>
      </c>
      <c r="R65" s="61">
        <v>2</v>
      </c>
      <c r="S65" s="61">
        <v>3</v>
      </c>
      <c r="T65" s="61">
        <v>1</v>
      </c>
      <c r="U65" s="61">
        <v>0</v>
      </c>
      <c r="V65" s="60">
        <v>240000</v>
      </c>
      <c r="W65" s="63">
        <f t="shared" si="0"/>
        <v>47</v>
      </c>
      <c r="X65">
        <f t="shared" si="1"/>
        <v>0</v>
      </c>
      <c r="Y65">
        <f t="shared" si="2"/>
        <v>0</v>
      </c>
      <c r="Z65">
        <f t="shared" si="3"/>
        <v>0</v>
      </c>
      <c r="AA65">
        <f t="shared" si="4"/>
        <v>0</v>
      </c>
      <c r="AB65">
        <f t="shared" si="5"/>
        <v>0</v>
      </c>
      <c r="AC65">
        <f t="shared" si="6"/>
        <v>0</v>
      </c>
      <c r="AD65">
        <f t="shared" si="7"/>
        <v>0</v>
      </c>
      <c r="AE65">
        <f t="shared" si="8"/>
        <v>0</v>
      </c>
      <c r="AF65">
        <f t="shared" si="9"/>
        <v>0</v>
      </c>
      <c r="AG65">
        <f t="shared" si="10"/>
        <v>0</v>
      </c>
      <c r="AH65">
        <f t="shared" si="11"/>
        <v>0</v>
      </c>
      <c r="AI65">
        <f t="shared" si="12"/>
        <v>0</v>
      </c>
      <c r="AJ65">
        <f t="shared" si="13"/>
        <v>0</v>
      </c>
      <c r="AK65">
        <f t="shared" si="14"/>
        <v>0</v>
      </c>
      <c r="AL65">
        <f t="shared" si="15"/>
        <v>0</v>
      </c>
      <c r="AM65">
        <f t="shared" si="16"/>
        <v>0</v>
      </c>
      <c r="AN65">
        <f t="shared" si="17"/>
        <v>0</v>
      </c>
      <c r="AO65">
        <f t="shared" si="18"/>
        <v>0</v>
      </c>
      <c r="AP65">
        <f t="shared" si="19"/>
        <v>0</v>
      </c>
      <c r="AQ65">
        <f t="shared" si="20"/>
        <v>0</v>
      </c>
      <c r="AR65">
        <f t="shared" si="21"/>
        <v>0</v>
      </c>
      <c r="AS65">
        <f t="shared" si="22"/>
        <v>0</v>
      </c>
      <c r="AT65">
        <f t="shared" si="23"/>
        <v>0</v>
      </c>
      <c r="AU65">
        <f t="shared" si="24"/>
        <v>0</v>
      </c>
      <c r="AV65">
        <f t="shared" si="25"/>
        <v>0</v>
      </c>
      <c r="AW65">
        <f t="shared" si="26"/>
        <v>0</v>
      </c>
      <c r="AX65">
        <f t="shared" si="27"/>
        <v>1</v>
      </c>
    </row>
    <row r="66" spans="1:50" ht="47.25" x14ac:dyDescent="0.25">
      <c r="A66" s="115">
        <v>65</v>
      </c>
      <c r="B66" s="64" t="s">
        <v>1468</v>
      </c>
      <c r="C66" s="64" t="s">
        <v>1482</v>
      </c>
      <c r="D66" s="64" t="s">
        <v>1483</v>
      </c>
      <c r="E66" s="65">
        <v>2328825.66</v>
      </c>
      <c r="F66" s="64">
        <v>7</v>
      </c>
      <c r="G66" s="64">
        <v>10</v>
      </c>
      <c r="H66" s="64">
        <v>1</v>
      </c>
      <c r="I66" s="64">
        <v>5</v>
      </c>
      <c r="J66" s="64">
        <v>1</v>
      </c>
      <c r="K66" s="64">
        <v>1</v>
      </c>
      <c r="L66" s="64">
        <v>0</v>
      </c>
      <c r="M66" s="64">
        <v>10</v>
      </c>
      <c r="N66" s="64">
        <v>1</v>
      </c>
      <c r="O66" s="64">
        <v>0</v>
      </c>
      <c r="P66" s="64">
        <v>3</v>
      </c>
      <c r="Q66" s="64">
        <v>0</v>
      </c>
      <c r="R66" s="64">
        <v>2</v>
      </c>
      <c r="S66" s="64">
        <v>3</v>
      </c>
      <c r="T66" s="64">
        <v>3</v>
      </c>
      <c r="U66" s="64">
        <v>0</v>
      </c>
      <c r="V66" s="65">
        <v>1443871.91</v>
      </c>
      <c r="W66" s="63">
        <f t="shared" ref="W66:W129" si="28">SUM(F66:U66)</f>
        <v>47</v>
      </c>
      <c r="X66">
        <f t="shared" ref="X66:X129" si="29">SUM(IF(ISERR(FIND("Алекс",$B$2:$B$358)),0,1))</f>
        <v>0</v>
      </c>
      <c r="Y66">
        <f t="shared" ref="Y66:Y129" si="30">SUM(IF(ISERR(FIND("Арсен",$B$2:$B$358)),0,1))</f>
        <v>0</v>
      </c>
      <c r="Z66">
        <f t="shared" ref="Z66:Z129" si="31">SUM(IF(ISERR(FIND("Белев",$B$2:$B$358)),0,1))</f>
        <v>0</v>
      </c>
      <c r="AA66">
        <f t="shared" ref="AA66:AA129" si="32">SUM(IF(ISERR(FIND("Богор",$B$2:$B$358)),0,1))</f>
        <v>0</v>
      </c>
      <c r="AB66">
        <f t="shared" ref="AB66:AB129" si="33">SUM(IF(ISERR(FIND("Венев",$B$2:$B$358)),0,1))</f>
        <v>0</v>
      </c>
      <c r="AC66">
        <f t="shared" ref="AC66:AC129" si="34">SUM(IF(ISERR(FIND("Волов",$B$2:$B$358)),0,1))</f>
        <v>0</v>
      </c>
      <c r="AD66">
        <f t="shared" ref="AD66:AD129" si="35">SUM(IF(ISERR(FIND("Донс",$B$2:$B$358)),0,1))</f>
        <v>0</v>
      </c>
      <c r="AE66">
        <f t="shared" ref="AE66:AE129" si="36">SUM(IF(ISERR(FIND("Дуб",$B$2:$B$358)),0,1))</f>
        <v>0</v>
      </c>
      <c r="AF66">
        <f t="shared" ref="AF66:AF129" si="37">SUM(IF(ISERR(FIND("Ефрем",$B$2:$B$358)),0,1))</f>
        <v>0</v>
      </c>
      <c r="AG66">
        <f t="shared" ref="AG66:AG129" si="38">SUM(IF(ISERR(FIND("Заок",$B$2:$B$358)),0,1))</f>
        <v>0</v>
      </c>
      <c r="AH66">
        <f t="shared" ref="AH66:AH129" si="39">SUM(IF(ISERR(FIND("Камен",$B$2:$B$358)),0,1))</f>
        <v>0</v>
      </c>
      <c r="AI66">
        <f t="shared" ref="AI66:AI129" si="40">SUM(IF(ISERR(FIND("Кимов",$B$2:$B$358)),0,1))</f>
        <v>0</v>
      </c>
      <c r="AJ66">
        <f t="shared" ref="AJ66:AJ129" si="41">SUM(IF(ISERR(FIND("Киреев",$B$2:$B$358)),0,1))</f>
        <v>0</v>
      </c>
      <c r="AK66">
        <f t="shared" ref="AK66:AK129" si="42">SUM(IF(ISERR(FIND("Куркин",$B$2:$B$358)),0,1))</f>
        <v>0</v>
      </c>
      <c r="AL66">
        <f t="shared" ref="AL66:AL129" si="43">SUM(IF(ISERR(FIND("Ленинск",$B$2:$B$358)),0,1))</f>
        <v>0</v>
      </c>
      <c r="AM66">
        <f t="shared" ref="AM66:AM129" si="44">SUM(IF(ISERR(FIND("Новогур",$B$2:$B$358)),0,1))</f>
        <v>0</v>
      </c>
      <c r="AN66">
        <f t="shared" ref="AN66:AN129" si="45">SUM(IF(ISERR(FIND("Новомоск",$B$2:$B$358)),0,1))</f>
        <v>0</v>
      </c>
      <c r="AO66">
        <f t="shared" ref="AO66:AO129" si="46">SUM(IF(ISERR(FIND("Одоев",$B$2:$B$358)),0,1))</f>
        <v>0</v>
      </c>
      <c r="AP66">
        <f t="shared" ref="AP66:AP129" si="47">SUM(IF(ISERR(FIND("Плавск",$B$2:$B$358)),0,1))</f>
        <v>0</v>
      </c>
      <c r="AQ66">
        <f t="shared" ref="AQ66:AQ129" si="48">SUM(IF(ISERR(FIND("Славн",$B$2:$B$358)),0,1))</f>
        <v>0</v>
      </c>
      <c r="AR66">
        <f t="shared" ref="AR66:AR129" si="49">SUM(IF(ISERR(FIND("Суворов",$B$2:$B$358)),0,1))</f>
        <v>0</v>
      </c>
      <c r="AS66">
        <f t="shared" ref="AS66:AS129" si="50">SUM(IF(ISERR(FIND("Тепло",$B$2:$B$358)),0,1))</f>
        <v>0</v>
      </c>
      <c r="AT66">
        <f t="shared" ref="AT66:AT129" si="51">SUM(IF(ISERR(FIND("Узлов",$B$2:$B$358)),0,1))</f>
        <v>0</v>
      </c>
      <c r="AU66">
        <f t="shared" ref="AU66:AU129" si="52">SUM(IF(ISERR(FIND("Черн",$B$2:$B$358)),0,1))</f>
        <v>0</v>
      </c>
      <c r="AV66">
        <f t="shared" ref="AV66:AV129" si="53">SUM(IF(ISERR(FIND("Щекин",$B$2:$B$358)),0,1))</f>
        <v>1</v>
      </c>
      <c r="AW66">
        <f t="shared" ref="AW66:AW129" si="54">SUM(IF(ISERR(FIND("Ясногор",$B$2:$B$358)),0,1))</f>
        <v>0</v>
      </c>
      <c r="AX66">
        <f t="shared" ref="AX66:AX129" si="55">SUM(IF(ISERR(FIND("Тул",$B$2:$B$358)),0,1))</f>
        <v>0</v>
      </c>
    </row>
    <row r="67" spans="1:50" ht="78.75" x14ac:dyDescent="0.25">
      <c r="A67" s="115">
        <v>66</v>
      </c>
      <c r="B67" s="59" t="s">
        <v>76</v>
      </c>
      <c r="C67" s="59" t="s">
        <v>23</v>
      </c>
      <c r="D67" s="59" t="s">
        <v>77</v>
      </c>
      <c r="E67" s="65">
        <v>2019926</v>
      </c>
      <c r="F67" s="64">
        <v>10</v>
      </c>
      <c r="G67" s="59">
        <v>3</v>
      </c>
      <c r="H67" s="59">
        <v>3</v>
      </c>
      <c r="I67" s="59">
        <v>2</v>
      </c>
      <c r="J67" s="59">
        <v>2</v>
      </c>
      <c r="K67" s="59">
        <v>2</v>
      </c>
      <c r="L67" s="59">
        <v>0</v>
      </c>
      <c r="M67" s="59">
        <v>1</v>
      </c>
      <c r="N67" s="59">
        <v>0</v>
      </c>
      <c r="O67" s="64">
        <v>10</v>
      </c>
      <c r="P67" s="64">
        <v>3</v>
      </c>
      <c r="Q67" s="59">
        <v>2</v>
      </c>
      <c r="R67" s="59">
        <v>2</v>
      </c>
      <c r="S67" s="59">
        <v>3</v>
      </c>
      <c r="T67" s="59">
        <v>3</v>
      </c>
      <c r="U67" s="59">
        <v>0</v>
      </c>
      <c r="V67" s="65">
        <v>1439946</v>
      </c>
      <c r="W67" s="63">
        <f t="shared" si="28"/>
        <v>46</v>
      </c>
      <c r="X67">
        <f t="shared" si="29"/>
        <v>0</v>
      </c>
      <c r="Y67">
        <f t="shared" si="30"/>
        <v>0</v>
      </c>
      <c r="Z67">
        <f t="shared" si="31"/>
        <v>0</v>
      </c>
      <c r="AA67">
        <f t="shared" si="32"/>
        <v>0</v>
      </c>
      <c r="AB67">
        <f t="shared" si="33"/>
        <v>0</v>
      </c>
      <c r="AC67">
        <f t="shared" si="34"/>
        <v>0</v>
      </c>
      <c r="AD67">
        <f t="shared" si="35"/>
        <v>0</v>
      </c>
      <c r="AE67">
        <f t="shared" si="36"/>
        <v>0</v>
      </c>
      <c r="AF67">
        <f t="shared" si="37"/>
        <v>0</v>
      </c>
      <c r="AG67">
        <f t="shared" si="38"/>
        <v>0</v>
      </c>
      <c r="AH67">
        <f t="shared" si="39"/>
        <v>0</v>
      </c>
      <c r="AI67">
        <f t="shared" si="40"/>
        <v>0</v>
      </c>
      <c r="AJ67">
        <f t="shared" si="41"/>
        <v>0</v>
      </c>
      <c r="AK67">
        <f t="shared" si="42"/>
        <v>0</v>
      </c>
      <c r="AL67">
        <f t="shared" si="43"/>
        <v>0</v>
      </c>
      <c r="AM67">
        <f t="shared" si="44"/>
        <v>0</v>
      </c>
      <c r="AN67">
        <f t="shared" si="45"/>
        <v>0</v>
      </c>
      <c r="AO67">
        <f t="shared" si="46"/>
        <v>0</v>
      </c>
      <c r="AP67">
        <f t="shared" si="47"/>
        <v>0</v>
      </c>
      <c r="AQ67">
        <f t="shared" si="48"/>
        <v>0</v>
      </c>
      <c r="AR67">
        <f t="shared" si="49"/>
        <v>1</v>
      </c>
      <c r="AS67">
        <f t="shared" si="50"/>
        <v>0</v>
      </c>
      <c r="AT67">
        <f t="shared" si="51"/>
        <v>0</v>
      </c>
      <c r="AU67">
        <f t="shared" si="52"/>
        <v>0</v>
      </c>
      <c r="AV67">
        <f t="shared" si="53"/>
        <v>0</v>
      </c>
      <c r="AW67">
        <f t="shared" si="54"/>
        <v>0</v>
      </c>
      <c r="AX67">
        <f t="shared" si="55"/>
        <v>0</v>
      </c>
    </row>
    <row r="68" spans="1:50" ht="63" x14ac:dyDescent="0.25">
      <c r="A68" s="115">
        <v>67</v>
      </c>
      <c r="B68" s="64" t="s">
        <v>346</v>
      </c>
      <c r="C68" s="64" t="s">
        <v>355</v>
      </c>
      <c r="D68" s="64" t="s">
        <v>361</v>
      </c>
      <c r="E68" s="65">
        <v>118000</v>
      </c>
      <c r="F68" s="64">
        <v>0</v>
      </c>
      <c r="G68" s="64">
        <v>11</v>
      </c>
      <c r="H68" s="64">
        <v>1</v>
      </c>
      <c r="I68" s="64">
        <v>2</v>
      </c>
      <c r="J68" s="64">
        <v>0</v>
      </c>
      <c r="K68" s="64">
        <v>1</v>
      </c>
      <c r="L68" s="64">
        <v>0</v>
      </c>
      <c r="M68" s="64">
        <v>7</v>
      </c>
      <c r="N68" s="64">
        <v>1</v>
      </c>
      <c r="O68" s="64">
        <v>5</v>
      </c>
      <c r="P68" s="64">
        <v>10</v>
      </c>
      <c r="Q68" s="64">
        <v>0</v>
      </c>
      <c r="R68" s="64">
        <v>2</v>
      </c>
      <c r="S68" s="64">
        <v>3</v>
      </c>
      <c r="T68" s="64">
        <v>3</v>
      </c>
      <c r="U68" s="64">
        <v>0</v>
      </c>
      <c r="V68" s="65">
        <v>67260</v>
      </c>
      <c r="W68" s="63">
        <f t="shared" si="28"/>
        <v>46</v>
      </c>
      <c r="X68">
        <f t="shared" si="29"/>
        <v>0</v>
      </c>
      <c r="Y68">
        <f t="shared" si="30"/>
        <v>0</v>
      </c>
      <c r="Z68">
        <f t="shared" si="31"/>
        <v>0</v>
      </c>
      <c r="AA68">
        <f t="shared" si="32"/>
        <v>0</v>
      </c>
      <c r="AB68">
        <f t="shared" si="33"/>
        <v>0</v>
      </c>
      <c r="AC68">
        <f t="shared" si="34"/>
        <v>0</v>
      </c>
      <c r="AD68">
        <f t="shared" si="35"/>
        <v>0</v>
      </c>
      <c r="AE68">
        <f t="shared" si="36"/>
        <v>0</v>
      </c>
      <c r="AF68">
        <f t="shared" si="37"/>
        <v>0</v>
      </c>
      <c r="AG68">
        <f t="shared" si="38"/>
        <v>0</v>
      </c>
      <c r="AH68">
        <f t="shared" si="39"/>
        <v>0</v>
      </c>
      <c r="AI68">
        <f t="shared" si="40"/>
        <v>0</v>
      </c>
      <c r="AJ68">
        <f t="shared" si="41"/>
        <v>0</v>
      </c>
      <c r="AK68">
        <f t="shared" si="42"/>
        <v>0</v>
      </c>
      <c r="AL68">
        <f t="shared" si="43"/>
        <v>0</v>
      </c>
      <c r="AM68">
        <f t="shared" si="44"/>
        <v>0</v>
      </c>
      <c r="AN68">
        <f t="shared" si="45"/>
        <v>1</v>
      </c>
      <c r="AO68">
        <f t="shared" si="46"/>
        <v>0</v>
      </c>
      <c r="AP68">
        <f t="shared" si="47"/>
        <v>0</v>
      </c>
      <c r="AQ68">
        <f t="shared" si="48"/>
        <v>0</v>
      </c>
      <c r="AR68">
        <f t="shared" si="49"/>
        <v>0</v>
      </c>
      <c r="AS68">
        <f t="shared" si="50"/>
        <v>0</v>
      </c>
      <c r="AT68">
        <f t="shared" si="51"/>
        <v>0</v>
      </c>
      <c r="AU68">
        <f t="shared" si="52"/>
        <v>0</v>
      </c>
      <c r="AV68">
        <f t="shared" si="53"/>
        <v>0</v>
      </c>
      <c r="AW68">
        <f t="shared" si="54"/>
        <v>0</v>
      </c>
      <c r="AX68">
        <f t="shared" si="55"/>
        <v>0</v>
      </c>
    </row>
    <row r="69" spans="1:50" ht="126" x14ac:dyDescent="0.25">
      <c r="A69" s="115">
        <v>68</v>
      </c>
      <c r="B69" s="64" t="s">
        <v>644</v>
      </c>
      <c r="C69" s="64" t="s">
        <v>686</v>
      </c>
      <c r="D69" s="64" t="s">
        <v>687</v>
      </c>
      <c r="E69" s="65">
        <v>2300000</v>
      </c>
      <c r="F69" s="64">
        <v>10</v>
      </c>
      <c r="G69" s="64">
        <v>0</v>
      </c>
      <c r="H69" s="64">
        <v>3</v>
      </c>
      <c r="I69" s="64">
        <v>2</v>
      </c>
      <c r="J69" s="64">
        <v>0</v>
      </c>
      <c r="K69" s="64">
        <v>5</v>
      </c>
      <c r="L69" s="64">
        <v>0</v>
      </c>
      <c r="M69" s="64">
        <v>1</v>
      </c>
      <c r="N69" s="64">
        <v>6</v>
      </c>
      <c r="O69" s="64">
        <v>0</v>
      </c>
      <c r="P69" s="64">
        <v>10</v>
      </c>
      <c r="Q69" s="64">
        <v>2</v>
      </c>
      <c r="R69" s="64">
        <v>2</v>
      </c>
      <c r="S69" s="64">
        <v>3</v>
      </c>
      <c r="T69" s="64">
        <v>2</v>
      </c>
      <c r="U69" s="64">
        <v>0</v>
      </c>
      <c r="V69" s="60">
        <v>630000</v>
      </c>
      <c r="W69" s="63">
        <f t="shared" si="28"/>
        <v>46</v>
      </c>
      <c r="X69">
        <f t="shared" si="29"/>
        <v>0</v>
      </c>
      <c r="Y69">
        <f t="shared" si="30"/>
        <v>0</v>
      </c>
      <c r="Z69">
        <f t="shared" si="31"/>
        <v>0</v>
      </c>
      <c r="AA69">
        <f t="shared" si="32"/>
        <v>0</v>
      </c>
      <c r="AB69">
        <f t="shared" si="33"/>
        <v>0</v>
      </c>
      <c r="AC69">
        <f t="shared" si="34"/>
        <v>0</v>
      </c>
      <c r="AD69">
        <f t="shared" si="35"/>
        <v>0</v>
      </c>
      <c r="AE69">
        <f t="shared" si="36"/>
        <v>0</v>
      </c>
      <c r="AF69">
        <f t="shared" si="37"/>
        <v>0</v>
      </c>
      <c r="AG69">
        <f t="shared" si="38"/>
        <v>0</v>
      </c>
      <c r="AH69">
        <f t="shared" si="39"/>
        <v>0</v>
      </c>
      <c r="AI69">
        <f t="shared" si="40"/>
        <v>0</v>
      </c>
      <c r="AJ69">
        <f t="shared" si="41"/>
        <v>0</v>
      </c>
      <c r="AK69">
        <f t="shared" si="42"/>
        <v>0</v>
      </c>
      <c r="AL69">
        <f t="shared" si="43"/>
        <v>0</v>
      </c>
      <c r="AM69">
        <f t="shared" si="44"/>
        <v>0</v>
      </c>
      <c r="AN69">
        <f t="shared" si="45"/>
        <v>0</v>
      </c>
      <c r="AO69">
        <f t="shared" si="46"/>
        <v>0</v>
      </c>
      <c r="AP69">
        <f t="shared" si="47"/>
        <v>0</v>
      </c>
      <c r="AQ69">
        <f t="shared" si="48"/>
        <v>0</v>
      </c>
      <c r="AR69">
        <f t="shared" si="49"/>
        <v>0</v>
      </c>
      <c r="AS69">
        <f t="shared" si="50"/>
        <v>0</v>
      </c>
      <c r="AT69">
        <f t="shared" si="51"/>
        <v>0</v>
      </c>
      <c r="AU69">
        <f t="shared" si="52"/>
        <v>0</v>
      </c>
      <c r="AV69">
        <f t="shared" si="53"/>
        <v>0</v>
      </c>
      <c r="AW69">
        <f t="shared" si="54"/>
        <v>0</v>
      </c>
      <c r="AX69">
        <f t="shared" si="55"/>
        <v>1</v>
      </c>
    </row>
    <row r="70" spans="1:50" ht="47.25" x14ac:dyDescent="0.25">
      <c r="A70" s="115">
        <v>69</v>
      </c>
      <c r="B70" s="61" t="s">
        <v>644</v>
      </c>
      <c r="C70" s="61" t="s">
        <v>249</v>
      </c>
      <c r="D70" s="61" t="s">
        <v>701</v>
      </c>
      <c r="E70" s="60">
        <v>2000000</v>
      </c>
      <c r="F70" s="61">
        <v>10</v>
      </c>
      <c r="G70" s="61">
        <v>0</v>
      </c>
      <c r="H70" s="61">
        <v>5</v>
      </c>
      <c r="I70" s="61">
        <v>3</v>
      </c>
      <c r="J70" s="61">
        <v>0</v>
      </c>
      <c r="K70" s="61">
        <v>5</v>
      </c>
      <c r="L70" s="61">
        <v>0</v>
      </c>
      <c r="M70" s="61">
        <v>1</v>
      </c>
      <c r="N70" s="61">
        <v>6</v>
      </c>
      <c r="O70" s="61">
        <v>0</v>
      </c>
      <c r="P70" s="61">
        <v>10</v>
      </c>
      <c r="Q70" s="61">
        <v>1</v>
      </c>
      <c r="R70" s="61">
        <v>2</v>
      </c>
      <c r="S70" s="61">
        <v>3</v>
      </c>
      <c r="T70" s="61">
        <v>0</v>
      </c>
      <c r="U70" s="61">
        <v>0</v>
      </c>
      <c r="V70" s="60">
        <v>740000</v>
      </c>
      <c r="W70" s="63">
        <f t="shared" si="28"/>
        <v>46</v>
      </c>
      <c r="X70">
        <f t="shared" si="29"/>
        <v>0</v>
      </c>
      <c r="Y70">
        <f t="shared" si="30"/>
        <v>0</v>
      </c>
      <c r="Z70">
        <f t="shared" si="31"/>
        <v>0</v>
      </c>
      <c r="AA70">
        <f t="shared" si="32"/>
        <v>0</v>
      </c>
      <c r="AB70">
        <f t="shared" si="33"/>
        <v>0</v>
      </c>
      <c r="AC70">
        <f t="shared" si="34"/>
        <v>0</v>
      </c>
      <c r="AD70">
        <f t="shared" si="35"/>
        <v>0</v>
      </c>
      <c r="AE70">
        <f t="shared" si="36"/>
        <v>0</v>
      </c>
      <c r="AF70">
        <f t="shared" si="37"/>
        <v>0</v>
      </c>
      <c r="AG70">
        <f t="shared" si="38"/>
        <v>0</v>
      </c>
      <c r="AH70">
        <f t="shared" si="39"/>
        <v>0</v>
      </c>
      <c r="AI70">
        <f t="shared" si="40"/>
        <v>0</v>
      </c>
      <c r="AJ70">
        <f t="shared" si="41"/>
        <v>0</v>
      </c>
      <c r="AK70">
        <f t="shared" si="42"/>
        <v>0</v>
      </c>
      <c r="AL70">
        <f t="shared" si="43"/>
        <v>0</v>
      </c>
      <c r="AM70">
        <f t="shared" si="44"/>
        <v>0</v>
      </c>
      <c r="AN70">
        <f t="shared" si="45"/>
        <v>0</v>
      </c>
      <c r="AO70">
        <f t="shared" si="46"/>
        <v>0</v>
      </c>
      <c r="AP70">
        <f t="shared" si="47"/>
        <v>0</v>
      </c>
      <c r="AQ70">
        <f t="shared" si="48"/>
        <v>0</v>
      </c>
      <c r="AR70">
        <f t="shared" si="49"/>
        <v>0</v>
      </c>
      <c r="AS70">
        <f t="shared" si="50"/>
        <v>0</v>
      </c>
      <c r="AT70">
        <f t="shared" si="51"/>
        <v>0</v>
      </c>
      <c r="AU70">
        <f t="shared" si="52"/>
        <v>0</v>
      </c>
      <c r="AV70">
        <f t="shared" si="53"/>
        <v>0</v>
      </c>
      <c r="AW70">
        <f t="shared" si="54"/>
        <v>0</v>
      </c>
      <c r="AX70">
        <f t="shared" si="55"/>
        <v>1</v>
      </c>
    </row>
    <row r="71" spans="1:50" ht="47.25" x14ac:dyDescent="0.25">
      <c r="A71" s="115">
        <v>70</v>
      </c>
      <c r="B71" s="61" t="s">
        <v>644</v>
      </c>
      <c r="C71" s="61" t="s">
        <v>716</v>
      </c>
      <c r="D71" s="61" t="s">
        <v>717</v>
      </c>
      <c r="E71" s="60">
        <v>2500000</v>
      </c>
      <c r="F71" s="61">
        <v>10</v>
      </c>
      <c r="G71" s="61">
        <v>0</v>
      </c>
      <c r="H71" s="61">
        <v>5</v>
      </c>
      <c r="I71" s="61">
        <v>2</v>
      </c>
      <c r="J71" s="61">
        <v>0</v>
      </c>
      <c r="K71" s="61">
        <v>5</v>
      </c>
      <c r="L71" s="61">
        <v>0</v>
      </c>
      <c r="M71" s="61">
        <v>1</v>
      </c>
      <c r="N71" s="61">
        <v>7</v>
      </c>
      <c r="O71" s="61">
        <v>0</v>
      </c>
      <c r="P71" s="61">
        <v>10</v>
      </c>
      <c r="Q71" s="61">
        <v>1</v>
      </c>
      <c r="R71" s="61">
        <v>2</v>
      </c>
      <c r="S71" s="61">
        <v>3</v>
      </c>
      <c r="T71" s="61">
        <v>0</v>
      </c>
      <c r="U71" s="61">
        <v>0</v>
      </c>
      <c r="V71" s="60">
        <v>925000</v>
      </c>
      <c r="W71" s="63">
        <f t="shared" si="28"/>
        <v>46</v>
      </c>
      <c r="X71">
        <f t="shared" si="29"/>
        <v>0</v>
      </c>
      <c r="Y71">
        <f t="shared" si="30"/>
        <v>0</v>
      </c>
      <c r="Z71">
        <f t="shared" si="31"/>
        <v>0</v>
      </c>
      <c r="AA71">
        <f t="shared" si="32"/>
        <v>0</v>
      </c>
      <c r="AB71">
        <f t="shared" si="33"/>
        <v>0</v>
      </c>
      <c r="AC71">
        <f t="shared" si="34"/>
        <v>0</v>
      </c>
      <c r="AD71">
        <f t="shared" si="35"/>
        <v>0</v>
      </c>
      <c r="AE71">
        <f t="shared" si="36"/>
        <v>0</v>
      </c>
      <c r="AF71">
        <f t="shared" si="37"/>
        <v>0</v>
      </c>
      <c r="AG71">
        <f t="shared" si="38"/>
        <v>0</v>
      </c>
      <c r="AH71">
        <f t="shared" si="39"/>
        <v>0</v>
      </c>
      <c r="AI71">
        <f t="shared" si="40"/>
        <v>0</v>
      </c>
      <c r="AJ71">
        <f t="shared" si="41"/>
        <v>0</v>
      </c>
      <c r="AK71">
        <f t="shared" si="42"/>
        <v>0</v>
      </c>
      <c r="AL71">
        <f t="shared" si="43"/>
        <v>0</v>
      </c>
      <c r="AM71">
        <f t="shared" si="44"/>
        <v>0</v>
      </c>
      <c r="AN71">
        <f t="shared" si="45"/>
        <v>0</v>
      </c>
      <c r="AO71">
        <f t="shared" si="46"/>
        <v>0</v>
      </c>
      <c r="AP71">
        <f t="shared" si="47"/>
        <v>0</v>
      </c>
      <c r="AQ71">
        <f t="shared" si="48"/>
        <v>0</v>
      </c>
      <c r="AR71">
        <f t="shared" si="49"/>
        <v>0</v>
      </c>
      <c r="AS71">
        <f t="shared" si="50"/>
        <v>0</v>
      </c>
      <c r="AT71">
        <f t="shared" si="51"/>
        <v>0</v>
      </c>
      <c r="AU71">
        <f t="shared" si="52"/>
        <v>0</v>
      </c>
      <c r="AV71">
        <f t="shared" si="53"/>
        <v>0</v>
      </c>
      <c r="AW71">
        <f t="shared" si="54"/>
        <v>0</v>
      </c>
      <c r="AX71">
        <f t="shared" si="55"/>
        <v>1</v>
      </c>
    </row>
    <row r="72" spans="1:50" ht="157.5" x14ac:dyDescent="0.25">
      <c r="A72" s="115">
        <v>71</v>
      </c>
      <c r="B72" s="61" t="s">
        <v>644</v>
      </c>
      <c r="C72" s="61" t="s">
        <v>747</v>
      </c>
      <c r="D72" s="61" t="s">
        <v>748</v>
      </c>
      <c r="E72" s="60">
        <v>3000000</v>
      </c>
      <c r="F72" s="61">
        <v>10</v>
      </c>
      <c r="G72" s="61">
        <v>7</v>
      </c>
      <c r="H72" s="61">
        <v>5</v>
      </c>
      <c r="I72" s="61">
        <v>1</v>
      </c>
      <c r="J72" s="61">
        <v>0</v>
      </c>
      <c r="K72" s="61">
        <v>1</v>
      </c>
      <c r="L72" s="61">
        <v>0</v>
      </c>
      <c r="M72" s="61">
        <v>1</v>
      </c>
      <c r="N72" s="61">
        <v>2</v>
      </c>
      <c r="O72" s="61">
        <v>10</v>
      </c>
      <c r="P72" s="61">
        <v>1</v>
      </c>
      <c r="Q72" s="61">
        <v>2</v>
      </c>
      <c r="R72" s="61">
        <v>2</v>
      </c>
      <c r="S72" s="61">
        <v>3</v>
      </c>
      <c r="T72" s="61">
        <v>1</v>
      </c>
      <c r="U72" s="61">
        <v>0</v>
      </c>
      <c r="V72" s="60">
        <v>1110000</v>
      </c>
      <c r="W72" s="63">
        <f t="shared" si="28"/>
        <v>46</v>
      </c>
      <c r="X72">
        <f t="shared" si="29"/>
        <v>0</v>
      </c>
      <c r="Y72">
        <f t="shared" si="30"/>
        <v>0</v>
      </c>
      <c r="Z72">
        <f t="shared" si="31"/>
        <v>0</v>
      </c>
      <c r="AA72">
        <f t="shared" si="32"/>
        <v>0</v>
      </c>
      <c r="AB72">
        <f t="shared" si="33"/>
        <v>0</v>
      </c>
      <c r="AC72">
        <f t="shared" si="34"/>
        <v>0</v>
      </c>
      <c r="AD72">
        <f t="shared" si="35"/>
        <v>0</v>
      </c>
      <c r="AE72">
        <f t="shared" si="36"/>
        <v>0</v>
      </c>
      <c r="AF72">
        <f t="shared" si="37"/>
        <v>0</v>
      </c>
      <c r="AG72">
        <f t="shared" si="38"/>
        <v>0</v>
      </c>
      <c r="AH72">
        <f t="shared" si="39"/>
        <v>0</v>
      </c>
      <c r="AI72">
        <f t="shared" si="40"/>
        <v>0</v>
      </c>
      <c r="AJ72">
        <f t="shared" si="41"/>
        <v>0</v>
      </c>
      <c r="AK72">
        <f t="shared" si="42"/>
        <v>0</v>
      </c>
      <c r="AL72">
        <f t="shared" si="43"/>
        <v>0</v>
      </c>
      <c r="AM72">
        <f t="shared" si="44"/>
        <v>0</v>
      </c>
      <c r="AN72">
        <f t="shared" si="45"/>
        <v>0</v>
      </c>
      <c r="AO72">
        <f t="shared" si="46"/>
        <v>0</v>
      </c>
      <c r="AP72">
        <f t="shared" si="47"/>
        <v>0</v>
      </c>
      <c r="AQ72">
        <f t="shared" si="48"/>
        <v>0</v>
      </c>
      <c r="AR72">
        <f t="shared" si="49"/>
        <v>0</v>
      </c>
      <c r="AS72">
        <f t="shared" si="50"/>
        <v>0</v>
      </c>
      <c r="AT72">
        <f t="shared" si="51"/>
        <v>0</v>
      </c>
      <c r="AU72">
        <f t="shared" si="52"/>
        <v>0</v>
      </c>
      <c r="AV72">
        <f t="shared" si="53"/>
        <v>0</v>
      </c>
      <c r="AW72">
        <f t="shared" si="54"/>
        <v>0</v>
      </c>
      <c r="AX72">
        <f t="shared" si="55"/>
        <v>1</v>
      </c>
    </row>
    <row r="73" spans="1:50" ht="63" x14ac:dyDescent="0.25">
      <c r="A73" s="115">
        <v>72</v>
      </c>
      <c r="B73" s="64" t="s">
        <v>960</v>
      </c>
      <c r="C73" s="64" t="s">
        <v>966</v>
      </c>
      <c r="D73" s="64" t="s">
        <v>962</v>
      </c>
      <c r="E73" s="65">
        <v>585278.28</v>
      </c>
      <c r="F73" s="64">
        <v>2</v>
      </c>
      <c r="G73" s="64">
        <v>0</v>
      </c>
      <c r="H73" s="64">
        <v>3</v>
      </c>
      <c r="I73" s="64">
        <v>2</v>
      </c>
      <c r="J73" s="64">
        <v>0</v>
      </c>
      <c r="K73" s="64">
        <v>5</v>
      </c>
      <c r="L73" s="64">
        <v>0</v>
      </c>
      <c r="M73" s="64">
        <v>2</v>
      </c>
      <c r="N73" s="64">
        <v>10</v>
      </c>
      <c r="O73" s="64">
        <v>10</v>
      </c>
      <c r="P73" s="64">
        <v>7</v>
      </c>
      <c r="Q73" s="64">
        <v>0</v>
      </c>
      <c r="R73" s="64">
        <v>2</v>
      </c>
      <c r="S73" s="64">
        <v>3</v>
      </c>
      <c r="T73" s="64">
        <v>0</v>
      </c>
      <c r="U73" s="64">
        <v>0</v>
      </c>
      <c r="V73" s="60">
        <v>331898.67</v>
      </c>
      <c r="W73" s="63">
        <f t="shared" si="28"/>
        <v>46</v>
      </c>
      <c r="X73">
        <f t="shared" si="29"/>
        <v>0</v>
      </c>
      <c r="Y73">
        <f t="shared" si="30"/>
        <v>0</v>
      </c>
      <c r="Z73">
        <f t="shared" si="31"/>
        <v>1</v>
      </c>
      <c r="AA73">
        <f t="shared" si="32"/>
        <v>0</v>
      </c>
      <c r="AB73">
        <f t="shared" si="33"/>
        <v>0</v>
      </c>
      <c r="AC73">
        <f t="shared" si="34"/>
        <v>0</v>
      </c>
      <c r="AD73">
        <f t="shared" si="35"/>
        <v>0</v>
      </c>
      <c r="AE73">
        <f t="shared" si="36"/>
        <v>0</v>
      </c>
      <c r="AF73">
        <f t="shared" si="37"/>
        <v>0</v>
      </c>
      <c r="AG73">
        <f t="shared" si="38"/>
        <v>0</v>
      </c>
      <c r="AH73">
        <f t="shared" si="39"/>
        <v>0</v>
      </c>
      <c r="AI73">
        <f t="shared" si="40"/>
        <v>0</v>
      </c>
      <c r="AJ73">
        <f t="shared" si="41"/>
        <v>0</v>
      </c>
      <c r="AK73">
        <f t="shared" si="42"/>
        <v>0</v>
      </c>
      <c r="AL73">
        <f t="shared" si="43"/>
        <v>0</v>
      </c>
      <c r="AM73">
        <f t="shared" si="44"/>
        <v>0</v>
      </c>
      <c r="AN73">
        <f t="shared" si="45"/>
        <v>0</v>
      </c>
      <c r="AO73">
        <f t="shared" si="46"/>
        <v>0</v>
      </c>
      <c r="AP73">
        <f t="shared" si="47"/>
        <v>0</v>
      </c>
      <c r="AQ73">
        <f t="shared" si="48"/>
        <v>0</v>
      </c>
      <c r="AR73">
        <f t="shared" si="49"/>
        <v>0</v>
      </c>
      <c r="AS73">
        <f t="shared" si="50"/>
        <v>0</v>
      </c>
      <c r="AT73">
        <f t="shared" si="51"/>
        <v>0</v>
      </c>
      <c r="AU73">
        <f t="shared" si="52"/>
        <v>0</v>
      </c>
      <c r="AV73">
        <f t="shared" si="53"/>
        <v>0</v>
      </c>
      <c r="AW73">
        <f t="shared" si="54"/>
        <v>0</v>
      </c>
      <c r="AX73">
        <f t="shared" si="55"/>
        <v>0</v>
      </c>
    </row>
    <row r="74" spans="1:50" ht="63" x14ac:dyDescent="0.25">
      <c r="A74" s="115">
        <v>73</v>
      </c>
      <c r="B74" s="64" t="s">
        <v>1476</v>
      </c>
      <c r="C74" s="64" t="s">
        <v>1477</v>
      </c>
      <c r="D74" s="64" t="s">
        <v>1472</v>
      </c>
      <c r="E74" s="65">
        <v>3000000</v>
      </c>
      <c r="F74" s="64">
        <v>7</v>
      </c>
      <c r="G74" s="64">
        <v>11</v>
      </c>
      <c r="H74" s="64">
        <v>1</v>
      </c>
      <c r="I74" s="64">
        <v>5</v>
      </c>
      <c r="J74" s="64">
        <v>0</v>
      </c>
      <c r="K74" s="64">
        <v>5</v>
      </c>
      <c r="L74" s="64">
        <v>0</v>
      </c>
      <c r="M74" s="64">
        <v>5</v>
      </c>
      <c r="N74" s="64">
        <v>1</v>
      </c>
      <c r="O74" s="64">
        <v>0</v>
      </c>
      <c r="P74" s="64">
        <v>3</v>
      </c>
      <c r="Q74" s="64">
        <v>2</v>
      </c>
      <c r="R74" s="64">
        <v>3</v>
      </c>
      <c r="S74" s="64">
        <v>3</v>
      </c>
      <c r="T74" s="64">
        <v>0</v>
      </c>
      <c r="U74" s="64">
        <v>0</v>
      </c>
      <c r="V74" s="65">
        <v>1860000</v>
      </c>
      <c r="W74" s="63">
        <f t="shared" si="28"/>
        <v>46</v>
      </c>
      <c r="X74">
        <f t="shared" si="29"/>
        <v>0</v>
      </c>
      <c r="Y74">
        <f t="shared" si="30"/>
        <v>0</v>
      </c>
      <c r="Z74">
        <f t="shared" si="31"/>
        <v>0</v>
      </c>
      <c r="AA74">
        <f t="shared" si="32"/>
        <v>0</v>
      </c>
      <c r="AB74">
        <f t="shared" si="33"/>
        <v>0</v>
      </c>
      <c r="AC74">
        <f t="shared" si="34"/>
        <v>0</v>
      </c>
      <c r="AD74">
        <f t="shared" si="35"/>
        <v>0</v>
      </c>
      <c r="AE74">
        <f t="shared" si="36"/>
        <v>0</v>
      </c>
      <c r="AF74">
        <f t="shared" si="37"/>
        <v>0</v>
      </c>
      <c r="AG74">
        <f t="shared" si="38"/>
        <v>0</v>
      </c>
      <c r="AH74">
        <f t="shared" si="39"/>
        <v>0</v>
      </c>
      <c r="AI74">
        <f t="shared" si="40"/>
        <v>0</v>
      </c>
      <c r="AJ74">
        <f t="shared" si="41"/>
        <v>0</v>
      </c>
      <c r="AK74">
        <f t="shared" si="42"/>
        <v>0</v>
      </c>
      <c r="AL74">
        <f t="shared" si="43"/>
        <v>0</v>
      </c>
      <c r="AM74">
        <f t="shared" si="44"/>
        <v>0</v>
      </c>
      <c r="AN74">
        <f t="shared" si="45"/>
        <v>0</v>
      </c>
      <c r="AO74">
        <f t="shared" si="46"/>
        <v>0</v>
      </c>
      <c r="AP74">
        <f t="shared" si="47"/>
        <v>0</v>
      </c>
      <c r="AQ74">
        <f t="shared" si="48"/>
        <v>0</v>
      </c>
      <c r="AR74">
        <f t="shared" si="49"/>
        <v>0</v>
      </c>
      <c r="AS74">
        <f t="shared" si="50"/>
        <v>0</v>
      </c>
      <c r="AT74">
        <f t="shared" si="51"/>
        <v>0</v>
      </c>
      <c r="AU74">
        <f t="shared" si="52"/>
        <v>0</v>
      </c>
      <c r="AV74">
        <f t="shared" si="53"/>
        <v>1</v>
      </c>
      <c r="AW74">
        <f t="shared" si="54"/>
        <v>0</v>
      </c>
      <c r="AX74">
        <f t="shared" si="55"/>
        <v>0</v>
      </c>
    </row>
    <row r="75" spans="1:50" ht="78.75" x14ac:dyDescent="0.25">
      <c r="A75" s="115">
        <v>74</v>
      </c>
      <c r="B75" s="62" t="s">
        <v>1587</v>
      </c>
      <c r="C75" s="62" t="s">
        <v>1588</v>
      </c>
      <c r="D75" s="62" t="s">
        <v>1589</v>
      </c>
      <c r="E75" s="60">
        <v>500000</v>
      </c>
      <c r="F75" s="62">
        <v>4</v>
      </c>
      <c r="G75" s="62">
        <v>0</v>
      </c>
      <c r="H75" s="62">
        <v>3</v>
      </c>
      <c r="I75" s="62">
        <v>2</v>
      </c>
      <c r="J75" s="62">
        <v>0</v>
      </c>
      <c r="K75" s="62">
        <v>2</v>
      </c>
      <c r="L75" s="62">
        <v>0</v>
      </c>
      <c r="M75" s="62">
        <v>2</v>
      </c>
      <c r="N75" s="62">
        <v>6</v>
      </c>
      <c r="O75" s="62">
        <v>10</v>
      </c>
      <c r="P75" s="62">
        <v>10</v>
      </c>
      <c r="Q75" s="62">
        <v>2</v>
      </c>
      <c r="R75" s="62">
        <v>2</v>
      </c>
      <c r="S75" s="62">
        <v>3</v>
      </c>
      <c r="T75" s="62">
        <v>0</v>
      </c>
      <c r="U75" s="62">
        <v>0</v>
      </c>
      <c r="V75" s="60">
        <v>262000</v>
      </c>
      <c r="W75" s="63">
        <f t="shared" si="28"/>
        <v>46</v>
      </c>
      <c r="X75">
        <f t="shared" si="29"/>
        <v>0</v>
      </c>
      <c r="Y75">
        <f t="shared" si="30"/>
        <v>0</v>
      </c>
      <c r="Z75">
        <f t="shared" si="31"/>
        <v>0</v>
      </c>
      <c r="AA75">
        <f t="shared" si="32"/>
        <v>0</v>
      </c>
      <c r="AB75">
        <f t="shared" si="33"/>
        <v>0</v>
      </c>
      <c r="AC75">
        <f t="shared" si="34"/>
        <v>0</v>
      </c>
      <c r="AD75">
        <f t="shared" si="35"/>
        <v>0</v>
      </c>
      <c r="AE75">
        <f t="shared" si="36"/>
        <v>0</v>
      </c>
      <c r="AF75">
        <f t="shared" si="37"/>
        <v>1</v>
      </c>
      <c r="AG75">
        <f t="shared" si="38"/>
        <v>0</v>
      </c>
      <c r="AH75">
        <f t="shared" si="39"/>
        <v>0</v>
      </c>
      <c r="AI75">
        <f t="shared" si="40"/>
        <v>0</v>
      </c>
      <c r="AJ75">
        <f t="shared" si="41"/>
        <v>0</v>
      </c>
      <c r="AK75">
        <f t="shared" si="42"/>
        <v>0</v>
      </c>
      <c r="AL75">
        <f t="shared" si="43"/>
        <v>0</v>
      </c>
      <c r="AM75">
        <f t="shared" si="44"/>
        <v>0</v>
      </c>
      <c r="AN75">
        <f t="shared" si="45"/>
        <v>0</v>
      </c>
      <c r="AO75">
        <f t="shared" si="46"/>
        <v>0</v>
      </c>
      <c r="AP75">
        <f t="shared" si="47"/>
        <v>0</v>
      </c>
      <c r="AQ75">
        <f t="shared" si="48"/>
        <v>0</v>
      </c>
      <c r="AR75">
        <f t="shared" si="49"/>
        <v>0</v>
      </c>
      <c r="AS75">
        <f t="shared" si="50"/>
        <v>0</v>
      </c>
      <c r="AT75">
        <f t="shared" si="51"/>
        <v>0</v>
      </c>
      <c r="AU75">
        <f t="shared" si="52"/>
        <v>0</v>
      </c>
      <c r="AV75">
        <f t="shared" si="53"/>
        <v>0</v>
      </c>
      <c r="AW75">
        <f t="shared" si="54"/>
        <v>0</v>
      </c>
      <c r="AX75">
        <f t="shared" si="55"/>
        <v>0</v>
      </c>
    </row>
    <row r="76" spans="1:50" ht="94.5" x14ac:dyDescent="0.25">
      <c r="A76" s="115">
        <v>75</v>
      </c>
      <c r="B76" s="62" t="s">
        <v>1690</v>
      </c>
      <c r="C76" s="62" t="s">
        <v>1707</v>
      </c>
      <c r="D76" s="62" t="s">
        <v>1708</v>
      </c>
      <c r="E76" s="60">
        <v>3000000</v>
      </c>
      <c r="F76" s="61">
        <v>6</v>
      </c>
      <c r="G76" s="62">
        <v>0</v>
      </c>
      <c r="H76" s="62">
        <v>3</v>
      </c>
      <c r="I76" s="62">
        <v>5</v>
      </c>
      <c r="J76" s="62">
        <v>0</v>
      </c>
      <c r="K76" s="62">
        <v>1</v>
      </c>
      <c r="L76" s="62">
        <v>0</v>
      </c>
      <c r="M76" s="62">
        <v>6</v>
      </c>
      <c r="N76" s="62">
        <v>9</v>
      </c>
      <c r="O76" s="61">
        <v>1</v>
      </c>
      <c r="P76" s="61">
        <v>3</v>
      </c>
      <c r="Q76" s="62">
        <v>2</v>
      </c>
      <c r="R76" s="62">
        <v>2</v>
      </c>
      <c r="S76" s="62">
        <v>3</v>
      </c>
      <c r="T76" s="62">
        <v>0</v>
      </c>
      <c r="U76" s="62">
        <v>5</v>
      </c>
      <c r="V76" s="60">
        <v>1950000</v>
      </c>
      <c r="W76" s="63">
        <f t="shared" si="28"/>
        <v>46</v>
      </c>
      <c r="X76">
        <f t="shared" si="29"/>
        <v>0</v>
      </c>
      <c r="Y76">
        <f t="shared" si="30"/>
        <v>0</v>
      </c>
      <c r="Z76">
        <f t="shared" si="31"/>
        <v>0</v>
      </c>
      <c r="AA76">
        <f t="shared" si="32"/>
        <v>0</v>
      </c>
      <c r="AB76">
        <f t="shared" si="33"/>
        <v>0</v>
      </c>
      <c r="AC76">
        <f t="shared" si="34"/>
        <v>0</v>
      </c>
      <c r="AD76">
        <f t="shared" si="35"/>
        <v>1</v>
      </c>
      <c r="AE76">
        <f t="shared" si="36"/>
        <v>0</v>
      </c>
      <c r="AF76">
        <f t="shared" si="37"/>
        <v>0</v>
      </c>
      <c r="AG76">
        <f t="shared" si="38"/>
        <v>0</v>
      </c>
      <c r="AH76">
        <f t="shared" si="39"/>
        <v>0</v>
      </c>
      <c r="AI76">
        <f t="shared" si="40"/>
        <v>0</v>
      </c>
      <c r="AJ76">
        <f t="shared" si="41"/>
        <v>0</v>
      </c>
      <c r="AK76">
        <f t="shared" si="42"/>
        <v>0</v>
      </c>
      <c r="AL76">
        <f t="shared" si="43"/>
        <v>0</v>
      </c>
      <c r="AM76">
        <f t="shared" si="44"/>
        <v>0</v>
      </c>
      <c r="AN76">
        <f t="shared" si="45"/>
        <v>0</v>
      </c>
      <c r="AO76">
        <f t="shared" si="46"/>
        <v>0</v>
      </c>
      <c r="AP76">
        <f t="shared" si="47"/>
        <v>0</v>
      </c>
      <c r="AQ76">
        <f t="shared" si="48"/>
        <v>0</v>
      </c>
      <c r="AR76">
        <f t="shared" si="49"/>
        <v>0</v>
      </c>
      <c r="AS76">
        <f t="shared" si="50"/>
        <v>0</v>
      </c>
      <c r="AT76">
        <f t="shared" si="51"/>
        <v>0</v>
      </c>
      <c r="AU76">
        <f t="shared" si="52"/>
        <v>0</v>
      </c>
      <c r="AV76">
        <f t="shared" si="53"/>
        <v>0</v>
      </c>
      <c r="AW76">
        <f t="shared" si="54"/>
        <v>0</v>
      </c>
      <c r="AX76">
        <f t="shared" si="55"/>
        <v>0</v>
      </c>
    </row>
    <row r="77" spans="1:50" ht="110.25" x14ac:dyDescent="0.25">
      <c r="A77" s="115">
        <v>76</v>
      </c>
      <c r="B77" s="59" t="s">
        <v>54</v>
      </c>
      <c r="C77" s="59" t="s">
        <v>65</v>
      </c>
      <c r="D77" s="59" t="s">
        <v>66</v>
      </c>
      <c r="E77" s="65">
        <v>516660</v>
      </c>
      <c r="F77" s="64">
        <v>3</v>
      </c>
      <c r="G77" s="59">
        <v>3</v>
      </c>
      <c r="H77" s="59">
        <v>5</v>
      </c>
      <c r="I77" s="59">
        <v>1</v>
      </c>
      <c r="J77" s="59">
        <v>3</v>
      </c>
      <c r="K77" s="59">
        <v>1</v>
      </c>
      <c r="L77" s="59">
        <v>0</v>
      </c>
      <c r="M77" s="59">
        <v>1</v>
      </c>
      <c r="N77" s="59">
        <v>4</v>
      </c>
      <c r="O77" s="64">
        <v>8</v>
      </c>
      <c r="P77" s="64">
        <v>6</v>
      </c>
      <c r="Q77" s="59">
        <v>2</v>
      </c>
      <c r="R77" s="59">
        <v>2</v>
      </c>
      <c r="S77" s="59">
        <v>3</v>
      </c>
      <c r="T77" s="59">
        <v>3</v>
      </c>
      <c r="U77" s="59">
        <v>0</v>
      </c>
      <c r="V77" s="65">
        <v>347760</v>
      </c>
      <c r="W77" s="63">
        <f t="shared" si="28"/>
        <v>45</v>
      </c>
      <c r="X77">
        <f t="shared" si="29"/>
        <v>0</v>
      </c>
      <c r="Y77">
        <f t="shared" si="30"/>
        <v>0</v>
      </c>
      <c r="Z77">
        <f t="shared" si="31"/>
        <v>0</v>
      </c>
      <c r="AA77">
        <f t="shared" si="32"/>
        <v>0</v>
      </c>
      <c r="AB77">
        <f t="shared" si="33"/>
        <v>0</v>
      </c>
      <c r="AC77">
        <f t="shared" si="34"/>
        <v>0</v>
      </c>
      <c r="AD77">
        <f t="shared" si="35"/>
        <v>0</v>
      </c>
      <c r="AE77">
        <f t="shared" si="36"/>
        <v>0</v>
      </c>
      <c r="AF77">
        <f t="shared" si="37"/>
        <v>0</v>
      </c>
      <c r="AG77">
        <f t="shared" si="38"/>
        <v>0</v>
      </c>
      <c r="AH77">
        <f t="shared" si="39"/>
        <v>0</v>
      </c>
      <c r="AI77">
        <f t="shared" si="40"/>
        <v>0</v>
      </c>
      <c r="AJ77">
        <f t="shared" si="41"/>
        <v>0</v>
      </c>
      <c r="AK77">
        <f t="shared" si="42"/>
        <v>0</v>
      </c>
      <c r="AL77">
        <f t="shared" si="43"/>
        <v>0</v>
      </c>
      <c r="AM77">
        <f t="shared" si="44"/>
        <v>0</v>
      </c>
      <c r="AN77">
        <f t="shared" si="45"/>
        <v>0</v>
      </c>
      <c r="AO77">
        <f t="shared" si="46"/>
        <v>0</v>
      </c>
      <c r="AP77">
        <f t="shared" si="47"/>
        <v>0</v>
      </c>
      <c r="AQ77">
        <f t="shared" si="48"/>
        <v>0</v>
      </c>
      <c r="AR77">
        <f t="shared" si="49"/>
        <v>1</v>
      </c>
      <c r="AS77">
        <f t="shared" si="50"/>
        <v>0</v>
      </c>
      <c r="AT77">
        <f t="shared" si="51"/>
        <v>0</v>
      </c>
      <c r="AU77">
        <f t="shared" si="52"/>
        <v>0</v>
      </c>
      <c r="AV77">
        <f t="shared" si="53"/>
        <v>0</v>
      </c>
      <c r="AW77">
        <f t="shared" si="54"/>
        <v>0</v>
      </c>
      <c r="AX77">
        <f t="shared" si="55"/>
        <v>0</v>
      </c>
    </row>
    <row r="78" spans="1:50" ht="110.25" x14ac:dyDescent="0.25">
      <c r="A78" s="115">
        <v>77</v>
      </c>
      <c r="B78" s="59" t="s">
        <v>54</v>
      </c>
      <c r="C78" s="59" t="s">
        <v>23</v>
      </c>
      <c r="D78" s="59" t="s">
        <v>71</v>
      </c>
      <c r="E78" s="65">
        <v>974311.8</v>
      </c>
      <c r="F78" s="64">
        <v>3</v>
      </c>
      <c r="G78" s="59">
        <v>4</v>
      </c>
      <c r="H78" s="59">
        <v>3</v>
      </c>
      <c r="I78" s="59">
        <v>1</v>
      </c>
      <c r="J78" s="59">
        <v>2</v>
      </c>
      <c r="K78" s="59">
        <v>3</v>
      </c>
      <c r="L78" s="59">
        <v>0</v>
      </c>
      <c r="M78" s="59">
        <v>1</v>
      </c>
      <c r="N78" s="59">
        <v>9</v>
      </c>
      <c r="O78" s="64">
        <v>8</v>
      </c>
      <c r="P78" s="64">
        <v>1</v>
      </c>
      <c r="Q78" s="59">
        <v>2</v>
      </c>
      <c r="R78" s="59">
        <v>2</v>
      </c>
      <c r="S78" s="59">
        <v>3</v>
      </c>
      <c r="T78" s="59">
        <v>3</v>
      </c>
      <c r="U78" s="59">
        <v>0</v>
      </c>
      <c r="V78" s="65">
        <v>595145.93000000005</v>
      </c>
      <c r="W78" s="63">
        <f t="shared" si="28"/>
        <v>45</v>
      </c>
      <c r="X78">
        <f t="shared" si="29"/>
        <v>0</v>
      </c>
      <c r="Y78">
        <f t="shared" si="30"/>
        <v>0</v>
      </c>
      <c r="Z78">
        <f t="shared" si="31"/>
        <v>0</v>
      </c>
      <c r="AA78">
        <f t="shared" si="32"/>
        <v>0</v>
      </c>
      <c r="AB78">
        <f t="shared" si="33"/>
        <v>0</v>
      </c>
      <c r="AC78">
        <f t="shared" si="34"/>
        <v>0</v>
      </c>
      <c r="AD78">
        <f t="shared" si="35"/>
        <v>0</v>
      </c>
      <c r="AE78">
        <f t="shared" si="36"/>
        <v>0</v>
      </c>
      <c r="AF78">
        <f t="shared" si="37"/>
        <v>0</v>
      </c>
      <c r="AG78">
        <f t="shared" si="38"/>
        <v>0</v>
      </c>
      <c r="AH78">
        <f t="shared" si="39"/>
        <v>0</v>
      </c>
      <c r="AI78">
        <f t="shared" si="40"/>
        <v>0</v>
      </c>
      <c r="AJ78">
        <f t="shared" si="41"/>
        <v>0</v>
      </c>
      <c r="AK78">
        <f t="shared" si="42"/>
        <v>0</v>
      </c>
      <c r="AL78">
        <f t="shared" si="43"/>
        <v>0</v>
      </c>
      <c r="AM78">
        <f t="shared" si="44"/>
        <v>0</v>
      </c>
      <c r="AN78">
        <f t="shared" si="45"/>
        <v>0</v>
      </c>
      <c r="AO78">
        <f t="shared" si="46"/>
        <v>0</v>
      </c>
      <c r="AP78">
        <f t="shared" si="47"/>
        <v>0</v>
      </c>
      <c r="AQ78">
        <f t="shared" si="48"/>
        <v>0</v>
      </c>
      <c r="AR78">
        <f t="shared" si="49"/>
        <v>1</v>
      </c>
      <c r="AS78">
        <f t="shared" si="50"/>
        <v>0</v>
      </c>
      <c r="AT78">
        <f t="shared" si="51"/>
        <v>0</v>
      </c>
      <c r="AU78">
        <f t="shared" si="52"/>
        <v>0</v>
      </c>
      <c r="AV78">
        <f t="shared" si="53"/>
        <v>0</v>
      </c>
      <c r="AW78">
        <f t="shared" si="54"/>
        <v>0</v>
      </c>
      <c r="AX78">
        <f t="shared" si="55"/>
        <v>0</v>
      </c>
    </row>
    <row r="79" spans="1:50" ht="63" x14ac:dyDescent="0.25">
      <c r="A79" s="115">
        <v>78</v>
      </c>
      <c r="B79" s="64" t="s">
        <v>513</v>
      </c>
      <c r="C79" s="64" t="s">
        <v>518</v>
      </c>
      <c r="D79" s="64" t="s">
        <v>519</v>
      </c>
      <c r="E79" s="65">
        <v>300000</v>
      </c>
      <c r="F79" s="64">
        <v>10</v>
      </c>
      <c r="G79" s="64">
        <v>0</v>
      </c>
      <c r="H79" s="64">
        <v>5</v>
      </c>
      <c r="I79" s="64">
        <v>1</v>
      </c>
      <c r="J79" s="64">
        <v>0</v>
      </c>
      <c r="K79" s="64">
        <v>1</v>
      </c>
      <c r="L79" s="64">
        <v>0</v>
      </c>
      <c r="M79" s="64">
        <v>1</v>
      </c>
      <c r="N79" s="64">
        <v>10</v>
      </c>
      <c r="O79" s="64">
        <v>0</v>
      </c>
      <c r="P79" s="64">
        <v>10</v>
      </c>
      <c r="Q79" s="64">
        <v>2</v>
      </c>
      <c r="R79" s="64">
        <v>2</v>
      </c>
      <c r="S79" s="64">
        <v>3</v>
      </c>
      <c r="T79" s="64">
        <v>0</v>
      </c>
      <c r="U79" s="64">
        <v>0</v>
      </c>
      <c r="V79" s="65">
        <v>111000</v>
      </c>
      <c r="W79" s="63">
        <f t="shared" si="28"/>
        <v>45</v>
      </c>
      <c r="X79">
        <f t="shared" si="29"/>
        <v>0</v>
      </c>
      <c r="Y79">
        <f t="shared" si="30"/>
        <v>0</v>
      </c>
      <c r="Z79">
        <f t="shared" si="31"/>
        <v>0</v>
      </c>
      <c r="AA79">
        <f t="shared" si="32"/>
        <v>0</v>
      </c>
      <c r="AB79">
        <f t="shared" si="33"/>
        <v>0</v>
      </c>
      <c r="AC79">
        <f t="shared" si="34"/>
        <v>0</v>
      </c>
      <c r="AD79">
        <f t="shared" si="35"/>
        <v>0</v>
      </c>
      <c r="AE79">
        <f t="shared" si="36"/>
        <v>0</v>
      </c>
      <c r="AF79">
        <f t="shared" si="37"/>
        <v>0</v>
      </c>
      <c r="AG79">
        <f t="shared" si="38"/>
        <v>0</v>
      </c>
      <c r="AH79">
        <f t="shared" si="39"/>
        <v>0</v>
      </c>
      <c r="AI79">
        <f t="shared" si="40"/>
        <v>0</v>
      </c>
      <c r="AJ79">
        <f t="shared" si="41"/>
        <v>0</v>
      </c>
      <c r="AK79">
        <f t="shared" si="42"/>
        <v>0</v>
      </c>
      <c r="AL79">
        <f t="shared" si="43"/>
        <v>0</v>
      </c>
      <c r="AM79">
        <f t="shared" si="44"/>
        <v>0</v>
      </c>
      <c r="AN79">
        <f t="shared" si="45"/>
        <v>0</v>
      </c>
      <c r="AO79">
        <f t="shared" si="46"/>
        <v>0</v>
      </c>
      <c r="AP79">
        <f t="shared" si="47"/>
        <v>0</v>
      </c>
      <c r="AQ79">
        <f t="shared" si="48"/>
        <v>0</v>
      </c>
      <c r="AR79">
        <f t="shared" si="49"/>
        <v>0</v>
      </c>
      <c r="AS79">
        <f t="shared" si="50"/>
        <v>0</v>
      </c>
      <c r="AT79">
        <f t="shared" si="51"/>
        <v>0</v>
      </c>
      <c r="AU79">
        <f t="shared" si="52"/>
        <v>0</v>
      </c>
      <c r="AV79">
        <f t="shared" si="53"/>
        <v>0</v>
      </c>
      <c r="AW79">
        <f t="shared" si="54"/>
        <v>0</v>
      </c>
      <c r="AX79">
        <f t="shared" si="55"/>
        <v>1</v>
      </c>
    </row>
    <row r="80" spans="1:50" ht="94.5" x14ac:dyDescent="0.25">
      <c r="A80" s="115">
        <v>79</v>
      </c>
      <c r="B80" s="64" t="s">
        <v>513</v>
      </c>
      <c r="C80" s="64" t="s">
        <v>520</v>
      </c>
      <c r="D80" s="64" t="s">
        <v>521</v>
      </c>
      <c r="E80" s="65">
        <v>110000</v>
      </c>
      <c r="F80" s="64">
        <v>10</v>
      </c>
      <c r="G80" s="64">
        <v>0</v>
      </c>
      <c r="H80" s="64">
        <v>5</v>
      </c>
      <c r="I80" s="64">
        <v>2</v>
      </c>
      <c r="J80" s="64">
        <v>0</v>
      </c>
      <c r="K80" s="64">
        <v>3</v>
      </c>
      <c r="L80" s="64">
        <v>0</v>
      </c>
      <c r="M80" s="64">
        <v>7</v>
      </c>
      <c r="N80" s="64">
        <v>1</v>
      </c>
      <c r="O80" s="64">
        <v>0</v>
      </c>
      <c r="P80" s="64">
        <v>10</v>
      </c>
      <c r="Q80" s="64">
        <v>2</v>
      </c>
      <c r="R80" s="64">
        <v>2</v>
      </c>
      <c r="S80" s="64">
        <v>3</v>
      </c>
      <c r="T80" s="64">
        <v>0</v>
      </c>
      <c r="U80" s="64">
        <v>0</v>
      </c>
      <c r="V80" s="65">
        <v>40700</v>
      </c>
      <c r="W80" s="63">
        <f t="shared" si="28"/>
        <v>45</v>
      </c>
      <c r="X80">
        <f t="shared" si="29"/>
        <v>0</v>
      </c>
      <c r="Y80">
        <f t="shared" si="30"/>
        <v>0</v>
      </c>
      <c r="Z80">
        <f t="shared" si="31"/>
        <v>0</v>
      </c>
      <c r="AA80">
        <f t="shared" si="32"/>
        <v>0</v>
      </c>
      <c r="AB80">
        <f t="shared" si="33"/>
        <v>0</v>
      </c>
      <c r="AC80">
        <f t="shared" si="34"/>
        <v>0</v>
      </c>
      <c r="AD80">
        <f t="shared" si="35"/>
        <v>0</v>
      </c>
      <c r="AE80">
        <f t="shared" si="36"/>
        <v>0</v>
      </c>
      <c r="AF80">
        <f t="shared" si="37"/>
        <v>0</v>
      </c>
      <c r="AG80">
        <f t="shared" si="38"/>
        <v>0</v>
      </c>
      <c r="AH80">
        <f t="shared" si="39"/>
        <v>0</v>
      </c>
      <c r="AI80">
        <f t="shared" si="40"/>
        <v>0</v>
      </c>
      <c r="AJ80">
        <f t="shared" si="41"/>
        <v>0</v>
      </c>
      <c r="AK80">
        <f t="shared" si="42"/>
        <v>0</v>
      </c>
      <c r="AL80">
        <f t="shared" si="43"/>
        <v>0</v>
      </c>
      <c r="AM80">
        <f t="shared" si="44"/>
        <v>0</v>
      </c>
      <c r="AN80">
        <f t="shared" si="45"/>
        <v>0</v>
      </c>
      <c r="AO80">
        <f t="shared" si="46"/>
        <v>0</v>
      </c>
      <c r="AP80">
        <f t="shared" si="47"/>
        <v>0</v>
      </c>
      <c r="AQ80">
        <f t="shared" si="48"/>
        <v>0</v>
      </c>
      <c r="AR80">
        <f t="shared" si="49"/>
        <v>0</v>
      </c>
      <c r="AS80">
        <f t="shared" si="50"/>
        <v>0</v>
      </c>
      <c r="AT80">
        <f t="shared" si="51"/>
        <v>0</v>
      </c>
      <c r="AU80">
        <f t="shared" si="52"/>
        <v>0</v>
      </c>
      <c r="AV80">
        <f t="shared" si="53"/>
        <v>0</v>
      </c>
      <c r="AW80">
        <f t="shared" si="54"/>
        <v>0</v>
      </c>
      <c r="AX80">
        <f t="shared" si="55"/>
        <v>1</v>
      </c>
    </row>
    <row r="81" spans="1:50" ht="157.5" x14ac:dyDescent="0.25">
      <c r="A81" s="115">
        <v>80</v>
      </c>
      <c r="B81" s="64" t="s">
        <v>513</v>
      </c>
      <c r="C81" s="61" t="s">
        <v>575</v>
      </c>
      <c r="D81" s="61" t="s">
        <v>576</v>
      </c>
      <c r="E81" s="60">
        <v>3000000</v>
      </c>
      <c r="F81" s="61">
        <v>10</v>
      </c>
      <c r="G81" s="61">
        <v>0</v>
      </c>
      <c r="H81" s="61">
        <v>5</v>
      </c>
      <c r="I81" s="61">
        <v>3</v>
      </c>
      <c r="J81" s="61">
        <v>0</v>
      </c>
      <c r="K81" s="61">
        <v>1</v>
      </c>
      <c r="L81" s="61">
        <v>0</v>
      </c>
      <c r="M81" s="61">
        <v>1</v>
      </c>
      <c r="N81" s="64">
        <v>9</v>
      </c>
      <c r="O81" s="61">
        <v>0</v>
      </c>
      <c r="P81" s="61">
        <v>10</v>
      </c>
      <c r="Q81" s="61">
        <v>1</v>
      </c>
      <c r="R81" s="61">
        <v>2</v>
      </c>
      <c r="S81" s="61">
        <v>3</v>
      </c>
      <c r="T81" s="61">
        <v>0</v>
      </c>
      <c r="U81" s="61">
        <v>0</v>
      </c>
      <c r="V81" s="60">
        <v>1110000</v>
      </c>
      <c r="W81" s="63">
        <f t="shared" si="28"/>
        <v>45</v>
      </c>
      <c r="X81">
        <f t="shared" si="29"/>
        <v>0</v>
      </c>
      <c r="Y81">
        <f t="shared" si="30"/>
        <v>0</v>
      </c>
      <c r="Z81">
        <f t="shared" si="31"/>
        <v>0</v>
      </c>
      <c r="AA81">
        <f t="shared" si="32"/>
        <v>0</v>
      </c>
      <c r="AB81">
        <f t="shared" si="33"/>
        <v>0</v>
      </c>
      <c r="AC81">
        <f t="shared" si="34"/>
        <v>0</v>
      </c>
      <c r="AD81">
        <f t="shared" si="35"/>
        <v>0</v>
      </c>
      <c r="AE81">
        <f t="shared" si="36"/>
        <v>0</v>
      </c>
      <c r="AF81">
        <f t="shared" si="37"/>
        <v>0</v>
      </c>
      <c r="AG81">
        <f t="shared" si="38"/>
        <v>0</v>
      </c>
      <c r="AH81">
        <f t="shared" si="39"/>
        <v>0</v>
      </c>
      <c r="AI81">
        <f t="shared" si="40"/>
        <v>0</v>
      </c>
      <c r="AJ81">
        <f t="shared" si="41"/>
        <v>0</v>
      </c>
      <c r="AK81">
        <f t="shared" si="42"/>
        <v>0</v>
      </c>
      <c r="AL81">
        <f t="shared" si="43"/>
        <v>0</v>
      </c>
      <c r="AM81">
        <f t="shared" si="44"/>
        <v>0</v>
      </c>
      <c r="AN81">
        <f t="shared" si="45"/>
        <v>0</v>
      </c>
      <c r="AO81">
        <f t="shared" si="46"/>
        <v>0</v>
      </c>
      <c r="AP81">
        <f t="shared" si="47"/>
        <v>0</v>
      </c>
      <c r="AQ81">
        <f t="shared" si="48"/>
        <v>0</v>
      </c>
      <c r="AR81">
        <f t="shared" si="49"/>
        <v>0</v>
      </c>
      <c r="AS81">
        <f t="shared" si="50"/>
        <v>0</v>
      </c>
      <c r="AT81">
        <f t="shared" si="51"/>
        <v>0</v>
      </c>
      <c r="AU81">
        <f t="shared" si="52"/>
        <v>0</v>
      </c>
      <c r="AV81">
        <f t="shared" si="53"/>
        <v>0</v>
      </c>
      <c r="AW81">
        <f t="shared" si="54"/>
        <v>0</v>
      </c>
      <c r="AX81">
        <f t="shared" si="55"/>
        <v>1</v>
      </c>
    </row>
    <row r="82" spans="1:50" ht="94.5" x14ac:dyDescent="0.25">
      <c r="A82" s="115">
        <v>81</v>
      </c>
      <c r="B82" s="64" t="s">
        <v>644</v>
      </c>
      <c r="C82" s="64" t="s">
        <v>649</v>
      </c>
      <c r="D82" s="64" t="s">
        <v>650</v>
      </c>
      <c r="E82" s="65">
        <v>200000</v>
      </c>
      <c r="F82" s="64">
        <v>10</v>
      </c>
      <c r="G82" s="64">
        <v>0</v>
      </c>
      <c r="H82" s="64">
        <v>3</v>
      </c>
      <c r="I82" s="64">
        <v>2</v>
      </c>
      <c r="J82" s="64">
        <v>0</v>
      </c>
      <c r="K82" s="64">
        <v>1</v>
      </c>
      <c r="L82" s="64">
        <v>0</v>
      </c>
      <c r="M82" s="64">
        <v>5</v>
      </c>
      <c r="N82" s="64">
        <v>8</v>
      </c>
      <c r="O82" s="64">
        <v>0</v>
      </c>
      <c r="P82" s="64">
        <v>10</v>
      </c>
      <c r="Q82" s="64">
        <v>1</v>
      </c>
      <c r="R82" s="64">
        <v>2</v>
      </c>
      <c r="S82" s="64">
        <v>3</v>
      </c>
      <c r="T82" s="64">
        <v>0</v>
      </c>
      <c r="U82" s="64">
        <v>0</v>
      </c>
      <c r="V82" s="65">
        <v>74000</v>
      </c>
      <c r="W82" s="63">
        <f t="shared" si="28"/>
        <v>45</v>
      </c>
      <c r="X82">
        <f t="shared" si="29"/>
        <v>0</v>
      </c>
      <c r="Y82">
        <f t="shared" si="30"/>
        <v>0</v>
      </c>
      <c r="Z82">
        <f t="shared" si="31"/>
        <v>0</v>
      </c>
      <c r="AA82">
        <f t="shared" si="32"/>
        <v>0</v>
      </c>
      <c r="AB82">
        <f t="shared" si="33"/>
        <v>0</v>
      </c>
      <c r="AC82">
        <f t="shared" si="34"/>
        <v>0</v>
      </c>
      <c r="AD82">
        <f t="shared" si="35"/>
        <v>0</v>
      </c>
      <c r="AE82">
        <f t="shared" si="36"/>
        <v>0</v>
      </c>
      <c r="AF82">
        <f t="shared" si="37"/>
        <v>0</v>
      </c>
      <c r="AG82">
        <f t="shared" si="38"/>
        <v>0</v>
      </c>
      <c r="AH82">
        <f t="shared" si="39"/>
        <v>0</v>
      </c>
      <c r="AI82">
        <f t="shared" si="40"/>
        <v>0</v>
      </c>
      <c r="AJ82">
        <f t="shared" si="41"/>
        <v>0</v>
      </c>
      <c r="AK82">
        <f t="shared" si="42"/>
        <v>0</v>
      </c>
      <c r="AL82">
        <f t="shared" si="43"/>
        <v>0</v>
      </c>
      <c r="AM82">
        <f t="shared" si="44"/>
        <v>0</v>
      </c>
      <c r="AN82">
        <f t="shared" si="45"/>
        <v>0</v>
      </c>
      <c r="AO82">
        <f t="shared" si="46"/>
        <v>0</v>
      </c>
      <c r="AP82">
        <f t="shared" si="47"/>
        <v>0</v>
      </c>
      <c r="AQ82">
        <f t="shared" si="48"/>
        <v>0</v>
      </c>
      <c r="AR82">
        <f t="shared" si="49"/>
        <v>0</v>
      </c>
      <c r="AS82">
        <f t="shared" si="50"/>
        <v>0</v>
      </c>
      <c r="AT82">
        <f t="shared" si="51"/>
        <v>0</v>
      </c>
      <c r="AU82">
        <f t="shared" si="52"/>
        <v>0</v>
      </c>
      <c r="AV82">
        <f t="shared" si="53"/>
        <v>0</v>
      </c>
      <c r="AW82">
        <f t="shared" si="54"/>
        <v>0</v>
      </c>
      <c r="AX82">
        <f t="shared" si="55"/>
        <v>1</v>
      </c>
    </row>
    <row r="83" spans="1:50" ht="94.5" x14ac:dyDescent="0.25">
      <c r="A83" s="115">
        <v>82</v>
      </c>
      <c r="B83" s="64" t="s">
        <v>644</v>
      </c>
      <c r="C83" s="64" t="s">
        <v>651</v>
      </c>
      <c r="D83" s="64" t="s">
        <v>652</v>
      </c>
      <c r="E83" s="65">
        <v>3000000</v>
      </c>
      <c r="F83" s="64">
        <v>10</v>
      </c>
      <c r="G83" s="64">
        <v>0</v>
      </c>
      <c r="H83" s="64">
        <v>5</v>
      </c>
      <c r="I83" s="64">
        <v>2</v>
      </c>
      <c r="J83" s="64">
        <v>0</v>
      </c>
      <c r="K83" s="64">
        <v>1</v>
      </c>
      <c r="L83" s="64">
        <v>0</v>
      </c>
      <c r="M83" s="64">
        <v>1</v>
      </c>
      <c r="N83" s="64">
        <v>10</v>
      </c>
      <c r="O83" s="64">
        <v>0</v>
      </c>
      <c r="P83" s="64">
        <v>10</v>
      </c>
      <c r="Q83" s="64">
        <v>1</v>
      </c>
      <c r="R83" s="64">
        <v>2</v>
      </c>
      <c r="S83" s="64">
        <v>3</v>
      </c>
      <c r="T83" s="64">
        <v>0</v>
      </c>
      <c r="U83" s="64">
        <v>0</v>
      </c>
      <c r="V83" s="65">
        <v>1110000</v>
      </c>
      <c r="W83" s="63">
        <f t="shared" si="28"/>
        <v>45</v>
      </c>
      <c r="X83">
        <f t="shared" si="29"/>
        <v>0</v>
      </c>
      <c r="Y83">
        <f t="shared" si="30"/>
        <v>0</v>
      </c>
      <c r="Z83">
        <f t="shared" si="31"/>
        <v>0</v>
      </c>
      <c r="AA83">
        <f t="shared" si="32"/>
        <v>0</v>
      </c>
      <c r="AB83">
        <f t="shared" si="33"/>
        <v>0</v>
      </c>
      <c r="AC83">
        <f t="shared" si="34"/>
        <v>0</v>
      </c>
      <c r="AD83">
        <f t="shared" si="35"/>
        <v>0</v>
      </c>
      <c r="AE83">
        <f t="shared" si="36"/>
        <v>0</v>
      </c>
      <c r="AF83">
        <f t="shared" si="37"/>
        <v>0</v>
      </c>
      <c r="AG83">
        <f t="shared" si="38"/>
        <v>0</v>
      </c>
      <c r="AH83">
        <f t="shared" si="39"/>
        <v>0</v>
      </c>
      <c r="AI83">
        <f t="shared" si="40"/>
        <v>0</v>
      </c>
      <c r="AJ83">
        <f t="shared" si="41"/>
        <v>0</v>
      </c>
      <c r="AK83">
        <f t="shared" si="42"/>
        <v>0</v>
      </c>
      <c r="AL83">
        <f t="shared" si="43"/>
        <v>0</v>
      </c>
      <c r="AM83">
        <f t="shared" si="44"/>
        <v>0</v>
      </c>
      <c r="AN83">
        <f t="shared" si="45"/>
        <v>0</v>
      </c>
      <c r="AO83">
        <f t="shared" si="46"/>
        <v>0</v>
      </c>
      <c r="AP83">
        <f t="shared" si="47"/>
        <v>0</v>
      </c>
      <c r="AQ83">
        <f t="shared" si="48"/>
        <v>0</v>
      </c>
      <c r="AR83">
        <f t="shared" si="49"/>
        <v>0</v>
      </c>
      <c r="AS83">
        <f t="shared" si="50"/>
        <v>0</v>
      </c>
      <c r="AT83">
        <f t="shared" si="51"/>
        <v>0</v>
      </c>
      <c r="AU83">
        <f t="shared" si="52"/>
        <v>0</v>
      </c>
      <c r="AV83">
        <f t="shared" si="53"/>
        <v>0</v>
      </c>
      <c r="AW83">
        <f t="shared" si="54"/>
        <v>0</v>
      </c>
      <c r="AX83">
        <f t="shared" si="55"/>
        <v>1</v>
      </c>
    </row>
    <row r="84" spans="1:50" ht="31.5" x14ac:dyDescent="0.25">
      <c r="A84" s="115">
        <v>83</v>
      </c>
      <c r="B84" s="61" t="s">
        <v>644</v>
      </c>
      <c r="C84" s="61" t="s">
        <v>347</v>
      </c>
      <c r="D84" s="61" t="s">
        <v>715</v>
      </c>
      <c r="E84" s="60">
        <v>1000000</v>
      </c>
      <c r="F84" s="61">
        <v>10</v>
      </c>
      <c r="G84" s="61">
        <v>0</v>
      </c>
      <c r="H84" s="61">
        <v>5</v>
      </c>
      <c r="I84" s="61">
        <v>2</v>
      </c>
      <c r="J84" s="61">
        <v>0</v>
      </c>
      <c r="K84" s="61">
        <v>1</v>
      </c>
      <c r="L84" s="61">
        <v>0</v>
      </c>
      <c r="M84" s="61">
        <v>1</v>
      </c>
      <c r="N84" s="61">
        <v>10</v>
      </c>
      <c r="O84" s="61">
        <v>0</v>
      </c>
      <c r="P84" s="61">
        <v>10</v>
      </c>
      <c r="Q84" s="61">
        <v>1</v>
      </c>
      <c r="R84" s="61">
        <v>2</v>
      </c>
      <c r="S84" s="61">
        <v>3</v>
      </c>
      <c r="T84" s="61">
        <v>0</v>
      </c>
      <c r="U84" s="61">
        <v>0</v>
      </c>
      <c r="V84" s="60">
        <v>300000</v>
      </c>
      <c r="W84" s="63">
        <f t="shared" si="28"/>
        <v>45</v>
      </c>
      <c r="X84">
        <f t="shared" si="29"/>
        <v>0</v>
      </c>
      <c r="Y84">
        <f t="shared" si="30"/>
        <v>0</v>
      </c>
      <c r="Z84">
        <f t="shared" si="31"/>
        <v>0</v>
      </c>
      <c r="AA84">
        <f t="shared" si="32"/>
        <v>0</v>
      </c>
      <c r="AB84">
        <f t="shared" si="33"/>
        <v>0</v>
      </c>
      <c r="AC84">
        <f t="shared" si="34"/>
        <v>0</v>
      </c>
      <c r="AD84">
        <f t="shared" si="35"/>
        <v>0</v>
      </c>
      <c r="AE84">
        <f t="shared" si="36"/>
        <v>0</v>
      </c>
      <c r="AF84">
        <f t="shared" si="37"/>
        <v>0</v>
      </c>
      <c r="AG84">
        <f t="shared" si="38"/>
        <v>0</v>
      </c>
      <c r="AH84">
        <f t="shared" si="39"/>
        <v>0</v>
      </c>
      <c r="AI84">
        <f t="shared" si="40"/>
        <v>0</v>
      </c>
      <c r="AJ84">
        <f t="shared" si="41"/>
        <v>0</v>
      </c>
      <c r="AK84">
        <f t="shared" si="42"/>
        <v>0</v>
      </c>
      <c r="AL84">
        <f t="shared" si="43"/>
        <v>0</v>
      </c>
      <c r="AM84">
        <f t="shared" si="44"/>
        <v>0</v>
      </c>
      <c r="AN84">
        <f t="shared" si="45"/>
        <v>0</v>
      </c>
      <c r="AO84">
        <f t="shared" si="46"/>
        <v>0</v>
      </c>
      <c r="AP84">
        <f t="shared" si="47"/>
        <v>0</v>
      </c>
      <c r="AQ84">
        <f t="shared" si="48"/>
        <v>0</v>
      </c>
      <c r="AR84">
        <f t="shared" si="49"/>
        <v>0</v>
      </c>
      <c r="AS84">
        <f t="shared" si="50"/>
        <v>0</v>
      </c>
      <c r="AT84">
        <f t="shared" si="51"/>
        <v>0</v>
      </c>
      <c r="AU84">
        <f t="shared" si="52"/>
        <v>0</v>
      </c>
      <c r="AV84">
        <f t="shared" si="53"/>
        <v>0</v>
      </c>
      <c r="AW84">
        <f t="shared" si="54"/>
        <v>0</v>
      </c>
      <c r="AX84">
        <f t="shared" si="55"/>
        <v>1</v>
      </c>
    </row>
    <row r="85" spans="1:50" ht="126" x14ac:dyDescent="0.25">
      <c r="A85" s="115">
        <v>84</v>
      </c>
      <c r="B85" s="61" t="s">
        <v>644</v>
      </c>
      <c r="C85" s="61" t="s">
        <v>777</v>
      </c>
      <c r="D85" s="61" t="s">
        <v>778</v>
      </c>
      <c r="E85" s="60">
        <v>3000000</v>
      </c>
      <c r="F85" s="61">
        <v>10</v>
      </c>
      <c r="G85" s="61">
        <v>4</v>
      </c>
      <c r="H85" s="61">
        <v>5</v>
      </c>
      <c r="I85" s="61">
        <v>3</v>
      </c>
      <c r="J85" s="61">
        <v>0</v>
      </c>
      <c r="K85" s="61">
        <v>1</v>
      </c>
      <c r="L85" s="61">
        <v>0</v>
      </c>
      <c r="M85" s="61">
        <v>1</v>
      </c>
      <c r="N85" s="61">
        <v>10</v>
      </c>
      <c r="O85" s="61">
        <v>1</v>
      </c>
      <c r="P85" s="61">
        <v>1</v>
      </c>
      <c r="Q85" s="61">
        <v>2</v>
      </c>
      <c r="R85" s="61">
        <v>2</v>
      </c>
      <c r="S85" s="61">
        <v>3</v>
      </c>
      <c r="T85" s="61">
        <v>2</v>
      </c>
      <c r="U85" s="61">
        <v>0</v>
      </c>
      <c r="V85" s="60">
        <v>1110000</v>
      </c>
      <c r="W85" s="63">
        <f t="shared" si="28"/>
        <v>45</v>
      </c>
      <c r="X85">
        <f t="shared" si="29"/>
        <v>0</v>
      </c>
      <c r="Y85">
        <f t="shared" si="30"/>
        <v>0</v>
      </c>
      <c r="Z85">
        <f t="shared" si="31"/>
        <v>0</v>
      </c>
      <c r="AA85">
        <f t="shared" si="32"/>
        <v>0</v>
      </c>
      <c r="AB85">
        <f t="shared" si="33"/>
        <v>0</v>
      </c>
      <c r="AC85">
        <f t="shared" si="34"/>
        <v>0</v>
      </c>
      <c r="AD85">
        <f t="shared" si="35"/>
        <v>0</v>
      </c>
      <c r="AE85">
        <f t="shared" si="36"/>
        <v>0</v>
      </c>
      <c r="AF85">
        <f t="shared" si="37"/>
        <v>0</v>
      </c>
      <c r="AG85">
        <f t="shared" si="38"/>
        <v>0</v>
      </c>
      <c r="AH85">
        <f t="shared" si="39"/>
        <v>0</v>
      </c>
      <c r="AI85">
        <f t="shared" si="40"/>
        <v>0</v>
      </c>
      <c r="AJ85">
        <f t="shared" si="41"/>
        <v>0</v>
      </c>
      <c r="AK85">
        <f t="shared" si="42"/>
        <v>0</v>
      </c>
      <c r="AL85">
        <f t="shared" si="43"/>
        <v>0</v>
      </c>
      <c r="AM85">
        <f t="shared" si="44"/>
        <v>0</v>
      </c>
      <c r="AN85">
        <f t="shared" si="45"/>
        <v>0</v>
      </c>
      <c r="AO85">
        <f t="shared" si="46"/>
        <v>0</v>
      </c>
      <c r="AP85">
        <f t="shared" si="47"/>
        <v>0</v>
      </c>
      <c r="AQ85">
        <f t="shared" si="48"/>
        <v>0</v>
      </c>
      <c r="AR85">
        <f t="shared" si="49"/>
        <v>0</v>
      </c>
      <c r="AS85">
        <f t="shared" si="50"/>
        <v>0</v>
      </c>
      <c r="AT85">
        <f t="shared" si="51"/>
        <v>0</v>
      </c>
      <c r="AU85">
        <f t="shared" si="52"/>
        <v>0</v>
      </c>
      <c r="AV85">
        <f t="shared" si="53"/>
        <v>0</v>
      </c>
      <c r="AW85">
        <f t="shared" si="54"/>
        <v>0</v>
      </c>
      <c r="AX85">
        <f t="shared" si="55"/>
        <v>1</v>
      </c>
    </row>
    <row r="86" spans="1:50" ht="47.25" x14ac:dyDescent="0.25">
      <c r="A86" s="115">
        <v>85</v>
      </c>
      <c r="B86" s="62" t="s">
        <v>644</v>
      </c>
      <c r="C86" s="62" t="s">
        <v>23</v>
      </c>
      <c r="D86" s="62" t="s">
        <v>1078</v>
      </c>
      <c r="E86" s="60">
        <v>327000</v>
      </c>
      <c r="F86" s="61">
        <v>10</v>
      </c>
      <c r="G86" s="62">
        <v>0</v>
      </c>
      <c r="H86" s="62">
        <v>5</v>
      </c>
      <c r="I86" s="62">
        <v>1</v>
      </c>
      <c r="J86" s="62">
        <v>0</v>
      </c>
      <c r="K86" s="62">
        <v>1</v>
      </c>
      <c r="L86" s="62">
        <v>0</v>
      </c>
      <c r="M86" s="62">
        <v>1</v>
      </c>
      <c r="N86" s="62">
        <v>10</v>
      </c>
      <c r="O86" s="61">
        <v>0</v>
      </c>
      <c r="P86" s="61">
        <v>10</v>
      </c>
      <c r="Q86" s="62">
        <v>2</v>
      </c>
      <c r="R86" s="62">
        <v>2</v>
      </c>
      <c r="S86" s="62">
        <v>3</v>
      </c>
      <c r="T86" s="62">
        <v>0</v>
      </c>
      <c r="U86" s="62">
        <v>0</v>
      </c>
      <c r="V86" s="60">
        <v>120990</v>
      </c>
      <c r="W86" s="63">
        <f t="shared" si="28"/>
        <v>45</v>
      </c>
      <c r="X86">
        <f t="shared" si="29"/>
        <v>0</v>
      </c>
      <c r="Y86">
        <f t="shared" si="30"/>
        <v>0</v>
      </c>
      <c r="Z86">
        <f t="shared" si="31"/>
        <v>0</v>
      </c>
      <c r="AA86">
        <f t="shared" si="32"/>
        <v>0</v>
      </c>
      <c r="AB86">
        <f t="shared" si="33"/>
        <v>0</v>
      </c>
      <c r="AC86">
        <f t="shared" si="34"/>
        <v>0</v>
      </c>
      <c r="AD86">
        <f t="shared" si="35"/>
        <v>0</v>
      </c>
      <c r="AE86">
        <f t="shared" si="36"/>
        <v>0</v>
      </c>
      <c r="AF86">
        <f t="shared" si="37"/>
        <v>0</v>
      </c>
      <c r="AG86">
        <f t="shared" si="38"/>
        <v>0</v>
      </c>
      <c r="AH86">
        <f t="shared" si="39"/>
        <v>0</v>
      </c>
      <c r="AI86">
        <f t="shared" si="40"/>
        <v>0</v>
      </c>
      <c r="AJ86">
        <f t="shared" si="41"/>
        <v>0</v>
      </c>
      <c r="AK86">
        <f t="shared" si="42"/>
        <v>0</v>
      </c>
      <c r="AL86">
        <f t="shared" si="43"/>
        <v>0</v>
      </c>
      <c r="AM86">
        <f t="shared" si="44"/>
        <v>0</v>
      </c>
      <c r="AN86">
        <f t="shared" si="45"/>
        <v>0</v>
      </c>
      <c r="AO86">
        <f t="shared" si="46"/>
        <v>0</v>
      </c>
      <c r="AP86">
        <f t="shared" si="47"/>
        <v>0</v>
      </c>
      <c r="AQ86">
        <f t="shared" si="48"/>
        <v>0</v>
      </c>
      <c r="AR86">
        <f t="shared" si="49"/>
        <v>0</v>
      </c>
      <c r="AS86">
        <f t="shared" si="50"/>
        <v>0</v>
      </c>
      <c r="AT86">
        <f t="shared" si="51"/>
        <v>0</v>
      </c>
      <c r="AU86">
        <f t="shared" si="52"/>
        <v>0</v>
      </c>
      <c r="AV86">
        <f t="shared" si="53"/>
        <v>0</v>
      </c>
      <c r="AW86">
        <f t="shared" si="54"/>
        <v>0</v>
      </c>
      <c r="AX86">
        <f t="shared" si="55"/>
        <v>1</v>
      </c>
    </row>
    <row r="87" spans="1:50" ht="110.25" x14ac:dyDescent="0.25">
      <c r="A87" s="115">
        <v>86</v>
      </c>
      <c r="B87" s="59" t="s">
        <v>1252</v>
      </c>
      <c r="C87" s="59" t="s">
        <v>1253</v>
      </c>
      <c r="D87" s="59" t="s">
        <v>1254</v>
      </c>
      <c r="E87" s="65">
        <v>798558.8</v>
      </c>
      <c r="F87" s="64">
        <v>2</v>
      </c>
      <c r="G87" s="59">
        <v>11</v>
      </c>
      <c r="H87" s="59">
        <v>1</v>
      </c>
      <c r="I87" s="59">
        <v>4</v>
      </c>
      <c r="J87" s="59">
        <v>0</v>
      </c>
      <c r="K87" s="59">
        <v>5</v>
      </c>
      <c r="L87" s="59">
        <v>0</v>
      </c>
      <c r="M87" s="59">
        <v>6</v>
      </c>
      <c r="N87" s="59">
        <v>1</v>
      </c>
      <c r="O87" s="64">
        <v>7</v>
      </c>
      <c r="P87" s="64">
        <v>0</v>
      </c>
      <c r="Q87" s="59">
        <v>0</v>
      </c>
      <c r="R87" s="59">
        <v>2</v>
      </c>
      <c r="S87" s="59">
        <v>3</v>
      </c>
      <c r="T87" s="59">
        <v>3</v>
      </c>
      <c r="U87" s="59">
        <v>0</v>
      </c>
      <c r="V87" s="65">
        <v>538847</v>
      </c>
      <c r="W87" s="63">
        <f t="shared" si="28"/>
        <v>45</v>
      </c>
      <c r="X87">
        <f t="shared" si="29"/>
        <v>0</v>
      </c>
      <c r="Y87">
        <f t="shared" si="30"/>
        <v>0</v>
      </c>
      <c r="Z87">
        <f t="shared" si="31"/>
        <v>0</v>
      </c>
      <c r="AA87">
        <f t="shared" si="32"/>
        <v>0</v>
      </c>
      <c r="AB87">
        <f t="shared" si="33"/>
        <v>0</v>
      </c>
      <c r="AC87">
        <f t="shared" si="34"/>
        <v>0</v>
      </c>
      <c r="AD87">
        <f t="shared" si="35"/>
        <v>0</v>
      </c>
      <c r="AE87">
        <f t="shared" si="36"/>
        <v>0</v>
      </c>
      <c r="AF87">
        <f t="shared" si="37"/>
        <v>0</v>
      </c>
      <c r="AG87">
        <f t="shared" si="38"/>
        <v>0</v>
      </c>
      <c r="AH87">
        <f t="shared" si="39"/>
        <v>0</v>
      </c>
      <c r="AI87">
        <f t="shared" si="40"/>
        <v>0</v>
      </c>
      <c r="AJ87">
        <f t="shared" si="41"/>
        <v>0</v>
      </c>
      <c r="AK87">
        <f t="shared" si="42"/>
        <v>0</v>
      </c>
      <c r="AL87">
        <f t="shared" si="43"/>
        <v>0</v>
      </c>
      <c r="AM87">
        <f t="shared" si="44"/>
        <v>0</v>
      </c>
      <c r="AN87">
        <f t="shared" si="45"/>
        <v>0</v>
      </c>
      <c r="AO87">
        <f t="shared" si="46"/>
        <v>0</v>
      </c>
      <c r="AP87">
        <f t="shared" si="47"/>
        <v>0</v>
      </c>
      <c r="AQ87">
        <f t="shared" si="48"/>
        <v>0</v>
      </c>
      <c r="AR87">
        <f t="shared" si="49"/>
        <v>0</v>
      </c>
      <c r="AS87">
        <f t="shared" si="50"/>
        <v>0</v>
      </c>
      <c r="AT87">
        <f t="shared" si="51"/>
        <v>0</v>
      </c>
      <c r="AU87">
        <f t="shared" si="52"/>
        <v>0</v>
      </c>
      <c r="AV87">
        <f t="shared" si="53"/>
        <v>0</v>
      </c>
      <c r="AW87">
        <f t="shared" si="54"/>
        <v>1</v>
      </c>
      <c r="AX87">
        <f t="shared" si="55"/>
        <v>0</v>
      </c>
    </row>
    <row r="88" spans="1:50" ht="126" x14ac:dyDescent="0.25">
      <c r="A88" s="115">
        <v>87</v>
      </c>
      <c r="B88" s="64" t="s">
        <v>510</v>
      </c>
      <c r="C88" s="64" t="s">
        <v>1582</v>
      </c>
      <c r="D88" s="64" t="s">
        <v>1583</v>
      </c>
      <c r="E88" s="64">
        <v>2999999.97</v>
      </c>
      <c r="F88" s="64">
        <v>1</v>
      </c>
      <c r="G88" s="64">
        <v>6</v>
      </c>
      <c r="H88" s="64">
        <v>1</v>
      </c>
      <c r="I88" s="64">
        <v>5</v>
      </c>
      <c r="J88" s="64">
        <v>0</v>
      </c>
      <c r="K88" s="64">
        <v>5</v>
      </c>
      <c r="L88" s="64">
        <v>0</v>
      </c>
      <c r="M88" s="64">
        <v>10</v>
      </c>
      <c r="N88" s="64">
        <v>1</v>
      </c>
      <c r="O88" s="64">
        <v>3</v>
      </c>
      <c r="P88" s="64">
        <v>3</v>
      </c>
      <c r="Q88" s="64">
        <v>2</v>
      </c>
      <c r="R88" s="64">
        <v>2</v>
      </c>
      <c r="S88" s="64">
        <v>3</v>
      </c>
      <c r="T88" s="64">
        <v>3</v>
      </c>
      <c r="U88" s="64">
        <v>0</v>
      </c>
      <c r="V88" s="64">
        <v>2099999.9700000002</v>
      </c>
      <c r="W88" s="63">
        <f t="shared" si="28"/>
        <v>45</v>
      </c>
      <c r="X88">
        <f t="shared" si="29"/>
        <v>1</v>
      </c>
      <c r="Y88">
        <f t="shared" si="30"/>
        <v>0</v>
      </c>
      <c r="Z88">
        <f t="shared" si="31"/>
        <v>0</v>
      </c>
      <c r="AA88">
        <f t="shared" si="32"/>
        <v>0</v>
      </c>
      <c r="AB88">
        <f t="shared" si="33"/>
        <v>0</v>
      </c>
      <c r="AC88">
        <f t="shared" si="34"/>
        <v>0</v>
      </c>
      <c r="AD88">
        <f t="shared" si="35"/>
        <v>0</v>
      </c>
      <c r="AE88">
        <f t="shared" si="36"/>
        <v>0</v>
      </c>
      <c r="AF88">
        <f t="shared" si="37"/>
        <v>0</v>
      </c>
      <c r="AG88">
        <f t="shared" si="38"/>
        <v>0</v>
      </c>
      <c r="AH88">
        <f t="shared" si="39"/>
        <v>0</v>
      </c>
      <c r="AI88">
        <f t="shared" si="40"/>
        <v>0</v>
      </c>
      <c r="AJ88">
        <f t="shared" si="41"/>
        <v>0</v>
      </c>
      <c r="AK88">
        <f t="shared" si="42"/>
        <v>0</v>
      </c>
      <c r="AL88">
        <f t="shared" si="43"/>
        <v>0</v>
      </c>
      <c r="AM88">
        <f t="shared" si="44"/>
        <v>0</v>
      </c>
      <c r="AN88">
        <f t="shared" si="45"/>
        <v>0</v>
      </c>
      <c r="AO88">
        <f t="shared" si="46"/>
        <v>0</v>
      </c>
      <c r="AP88">
        <f t="shared" si="47"/>
        <v>0</v>
      </c>
      <c r="AQ88">
        <f t="shared" si="48"/>
        <v>0</v>
      </c>
      <c r="AR88">
        <f t="shared" si="49"/>
        <v>0</v>
      </c>
      <c r="AS88">
        <f t="shared" si="50"/>
        <v>0</v>
      </c>
      <c r="AT88">
        <f t="shared" si="51"/>
        <v>0</v>
      </c>
      <c r="AU88">
        <f t="shared" si="52"/>
        <v>0</v>
      </c>
      <c r="AV88">
        <f t="shared" si="53"/>
        <v>0</v>
      </c>
      <c r="AW88">
        <f t="shared" si="54"/>
        <v>0</v>
      </c>
      <c r="AX88">
        <f t="shared" si="55"/>
        <v>0</v>
      </c>
    </row>
    <row r="89" spans="1:50" ht="94.5" x14ac:dyDescent="0.25">
      <c r="A89" s="115">
        <v>88</v>
      </c>
      <c r="B89" s="62" t="s">
        <v>346</v>
      </c>
      <c r="C89" s="62" t="s">
        <v>1709</v>
      </c>
      <c r="D89" s="62" t="s">
        <v>1710</v>
      </c>
      <c r="E89" s="60">
        <v>3026555</v>
      </c>
      <c r="F89" s="62">
        <v>1</v>
      </c>
      <c r="G89" s="62">
        <v>10</v>
      </c>
      <c r="H89" s="62">
        <v>1</v>
      </c>
      <c r="I89" s="62">
        <v>5</v>
      </c>
      <c r="J89" s="62">
        <v>3</v>
      </c>
      <c r="K89" s="62">
        <v>2</v>
      </c>
      <c r="L89" s="62">
        <v>0</v>
      </c>
      <c r="M89" s="62">
        <v>8</v>
      </c>
      <c r="N89" s="62">
        <v>1</v>
      </c>
      <c r="O89" s="62">
        <v>2</v>
      </c>
      <c r="P89" s="62">
        <v>3</v>
      </c>
      <c r="Q89" s="62">
        <v>2</v>
      </c>
      <c r="R89" s="62">
        <v>2</v>
      </c>
      <c r="S89" s="59">
        <v>2</v>
      </c>
      <c r="T89" s="62">
        <v>3</v>
      </c>
      <c r="U89" s="62">
        <v>0</v>
      </c>
      <c r="V89" s="60">
        <v>2080081</v>
      </c>
      <c r="W89" s="63">
        <f t="shared" si="28"/>
        <v>45</v>
      </c>
      <c r="X89">
        <f t="shared" si="29"/>
        <v>0</v>
      </c>
      <c r="Y89">
        <f t="shared" si="30"/>
        <v>0</v>
      </c>
      <c r="Z89">
        <f t="shared" si="31"/>
        <v>0</v>
      </c>
      <c r="AA89">
        <f t="shared" si="32"/>
        <v>0</v>
      </c>
      <c r="AB89">
        <f t="shared" si="33"/>
        <v>0</v>
      </c>
      <c r="AC89">
        <f t="shared" si="34"/>
        <v>0</v>
      </c>
      <c r="AD89">
        <f t="shared" si="35"/>
        <v>0</v>
      </c>
      <c r="AE89">
        <f t="shared" si="36"/>
        <v>0</v>
      </c>
      <c r="AF89">
        <f t="shared" si="37"/>
        <v>0</v>
      </c>
      <c r="AG89">
        <f t="shared" si="38"/>
        <v>0</v>
      </c>
      <c r="AH89">
        <f t="shared" si="39"/>
        <v>0</v>
      </c>
      <c r="AI89">
        <f t="shared" si="40"/>
        <v>0</v>
      </c>
      <c r="AJ89">
        <f t="shared" si="41"/>
        <v>0</v>
      </c>
      <c r="AK89">
        <f t="shared" si="42"/>
        <v>0</v>
      </c>
      <c r="AL89">
        <f t="shared" si="43"/>
        <v>0</v>
      </c>
      <c r="AM89">
        <f t="shared" si="44"/>
        <v>0</v>
      </c>
      <c r="AN89">
        <f t="shared" si="45"/>
        <v>1</v>
      </c>
      <c r="AO89">
        <f t="shared" si="46"/>
        <v>0</v>
      </c>
      <c r="AP89">
        <f t="shared" si="47"/>
        <v>0</v>
      </c>
      <c r="AQ89">
        <f t="shared" si="48"/>
        <v>0</v>
      </c>
      <c r="AR89">
        <f t="shared" si="49"/>
        <v>0</v>
      </c>
      <c r="AS89">
        <f t="shared" si="50"/>
        <v>0</v>
      </c>
      <c r="AT89">
        <f t="shared" si="51"/>
        <v>0</v>
      </c>
      <c r="AU89">
        <f t="shared" si="52"/>
        <v>0</v>
      </c>
      <c r="AV89">
        <f t="shared" si="53"/>
        <v>0</v>
      </c>
      <c r="AW89">
        <f t="shared" si="54"/>
        <v>0</v>
      </c>
      <c r="AX89">
        <f t="shared" si="55"/>
        <v>0</v>
      </c>
    </row>
    <row r="90" spans="1:50" ht="63" x14ac:dyDescent="0.25">
      <c r="A90" s="115">
        <v>89</v>
      </c>
      <c r="B90" s="64" t="s">
        <v>504</v>
      </c>
      <c r="C90" s="64" t="s">
        <v>505</v>
      </c>
      <c r="D90" s="64" t="s">
        <v>506</v>
      </c>
      <c r="E90" s="65">
        <v>1316860</v>
      </c>
      <c r="F90" s="64">
        <v>2</v>
      </c>
      <c r="G90" s="64">
        <v>0</v>
      </c>
      <c r="H90" s="64">
        <v>5</v>
      </c>
      <c r="I90" s="64">
        <v>1</v>
      </c>
      <c r="J90" s="64">
        <v>2</v>
      </c>
      <c r="K90" s="64">
        <v>5</v>
      </c>
      <c r="L90" s="64">
        <v>0</v>
      </c>
      <c r="M90" s="64">
        <v>1</v>
      </c>
      <c r="N90" s="64">
        <v>7</v>
      </c>
      <c r="O90" s="64">
        <v>10</v>
      </c>
      <c r="P90" s="64">
        <v>1</v>
      </c>
      <c r="Q90" s="64">
        <v>2</v>
      </c>
      <c r="R90" s="64">
        <v>2</v>
      </c>
      <c r="S90" s="64">
        <v>3</v>
      </c>
      <c r="T90" s="64">
        <v>3</v>
      </c>
      <c r="U90" s="64">
        <v>0</v>
      </c>
      <c r="V90" s="65">
        <v>855980</v>
      </c>
      <c r="W90" s="63">
        <f t="shared" si="28"/>
        <v>44</v>
      </c>
      <c r="X90">
        <f t="shared" si="29"/>
        <v>0</v>
      </c>
      <c r="Y90">
        <f t="shared" si="30"/>
        <v>0</v>
      </c>
      <c r="Z90">
        <f t="shared" si="31"/>
        <v>0</v>
      </c>
      <c r="AA90">
        <f t="shared" si="32"/>
        <v>1</v>
      </c>
      <c r="AB90">
        <f t="shared" si="33"/>
        <v>0</v>
      </c>
      <c r="AC90">
        <f t="shared" si="34"/>
        <v>0</v>
      </c>
      <c r="AD90">
        <f t="shared" si="35"/>
        <v>0</v>
      </c>
      <c r="AE90">
        <f t="shared" si="36"/>
        <v>0</v>
      </c>
      <c r="AF90">
        <f t="shared" si="37"/>
        <v>0</v>
      </c>
      <c r="AG90">
        <f t="shared" si="38"/>
        <v>0</v>
      </c>
      <c r="AH90">
        <f t="shared" si="39"/>
        <v>0</v>
      </c>
      <c r="AI90">
        <f t="shared" si="40"/>
        <v>0</v>
      </c>
      <c r="AJ90">
        <f t="shared" si="41"/>
        <v>0</v>
      </c>
      <c r="AK90">
        <f t="shared" si="42"/>
        <v>0</v>
      </c>
      <c r="AL90">
        <f t="shared" si="43"/>
        <v>0</v>
      </c>
      <c r="AM90">
        <f t="shared" si="44"/>
        <v>0</v>
      </c>
      <c r="AN90">
        <f t="shared" si="45"/>
        <v>0</v>
      </c>
      <c r="AO90">
        <f t="shared" si="46"/>
        <v>0</v>
      </c>
      <c r="AP90">
        <f t="shared" si="47"/>
        <v>0</v>
      </c>
      <c r="AQ90">
        <f t="shared" si="48"/>
        <v>0</v>
      </c>
      <c r="AR90">
        <f t="shared" si="49"/>
        <v>0</v>
      </c>
      <c r="AS90">
        <f t="shared" si="50"/>
        <v>0</v>
      </c>
      <c r="AT90">
        <f t="shared" si="51"/>
        <v>0</v>
      </c>
      <c r="AU90">
        <f t="shared" si="52"/>
        <v>0</v>
      </c>
      <c r="AV90">
        <f t="shared" si="53"/>
        <v>0</v>
      </c>
      <c r="AW90">
        <f t="shared" si="54"/>
        <v>0</v>
      </c>
      <c r="AX90">
        <f t="shared" si="55"/>
        <v>0</v>
      </c>
    </row>
    <row r="91" spans="1:50" ht="94.5" x14ac:dyDescent="0.25">
      <c r="A91" s="115">
        <v>90</v>
      </c>
      <c r="B91" s="64" t="s">
        <v>644</v>
      </c>
      <c r="C91" s="64" t="s">
        <v>662</v>
      </c>
      <c r="D91" s="64" t="s">
        <v>663</v>
      </c>
      <c r="E91" s="65">
        <v>1821000</v>
      </c>
      <c r="F91" s="64">
        <v>10</v>
      </c>
      <c r="G91" s="64">
        <v>0</v>
      </c>
      <c r="H91" s="64">
        <v>5</v>
      </c>
      <c r="I91" s="64">
        <v>1</v>
      </c>
      <c r="J91" s="64">
        <v>0</v>
      </c>
      <c r="K91" s="64">
        <v>1</v>
      </c>
      <c r="L91" s="64">
        <v>0</v>
      </c>
      <c r="M91" s="64">
        <v>1</v>
      </c>
      <c r="N91" s="64">
        <v>10</v>
      </c>
      <c r="O91" s="64">
        <v>0</v>
      </c>
      <c r="P91" s="64">
        <v>10</v>
      </c>
      <c r="Q91" s="64">
        <v>1</v>
      </c>
      <c r="R91" s="64">
        <v>2</v>
      </c>
      <c r="S91" s="64">
        <v>3</v>
      </c>
      <c r="T91" s="64">
        <v>0</v>
      </c>
      <c r="U91" s="64">
        <v>0</v>
      </c>
      <c r="V91" s="65">
        <v>664665</v>
      </c>
      <c r="W91" s="63">
        <f t="shared" si="28"/>
        <v>44</v>
      </c>
      <c r="X91">
        <f t="shared" si="29"/>
        <v>0</v>
      </c>
      <c r="Y91">
        <f t="shared" si="30"/>
        <v>0</v>
      </c>
      <c r="Z91">
        <f t="shared" si="31"/>
        <v>0</v>
      </c>
      <c r="AA91">
        <f t="shared" si="32"/>
        <v>0</v>
      </c>
      <c r="AB91">
        <f t="shared" si="33"/>
        <v>0</v>
      </c>
      <c r="AC91">
        <f t="shared" si="34"/>
        <v>0</v>
      </c>
      <c r="AD91">
        <f t="shared" si="35"/>
        <v>0</v>
      </c>
      <c r="AE91">
        <f t="shared" si="36"/>
        <v>0</v>
      </c>
      <c r="AF91">
        <f t="shared" si="37"/>
        <v>0</v>
      </c>
      <c r="AG91">
        <f t="shared" si="38"/>
        <v>0</v>
      </c>
      <c r="AH91">
        <f t="shared" si="39"/>
        <v>0</v>
      </c>
      <c r="AI91">
        <f t="shared" si="40"/>
        <v>0</v>
      </c>
      <c r="AJ91">
        <f t="shared" si="41"/>
        <v>0</v>
      </c>
      <c r="AK91">
        <f t="shared" si="42"/>
        <v>0</v>
      </c>
      <c r="AL91">
        <f t="shared" si="43"/>
        <v>0</v>
      </c>
      <c r="AM91">
        <f t="shared" si="44"/>
        <v>0</v>
      </c>
      <c r="AN91">
        <f t="shared" si="45"/>
        <v>0</v>
      </c>
      <c r="AO91">
        <f t="shared" si="46"/>
        <v>0</v>
      </c>
      <c r="AP91">
        <f t="shared" si="47"/>
        <v>0</v>
      </c>
      <c r="AQ91">
        <f t="shared" si="48"/>
        <v>0</v>
      </c>
      <c r="AR91">
        <f t="shared" si="49"/>
        <v>0</v>
      </c>
      <c r="AS91">
        <f t="shared" si="50"/>
        <v>0</v>
      </c>
      <c r="AT91">
        <f t="shared" si="51"/>
        <v>0</v>
      </c>
      <c r="AU91">
        <f t="shared" si="52"/>
        <v>0</v>
      </c>
      <c r="AV91">
        <f t="shared" si="53"/>
        <v>0</v>
      </c>
      <c r="AW91">
        <f t="shared" si="54"/>
        <v>0</v>
      </c>
      <c r="AX91">
        <f t="shared" si="55"/>
        <v>1</v>
      </c>
    </row>
    <row r="92" spans="1:50" ht="47.25" x14ac:dyDescent="0.25">
      <c r="A92" s="115">
        <v>91</v>
      </c>
      <c r="B92" s="64" t="s">
        <v>644</v>
      </c>
      <c r="C92" s="64" t="s">
        <v>249</v>
      </c>
      <c r="D92" s="64" t="s">
        <v>666</v>
      </c>
      <c r="E92" s="65">
        <v>600000</v>
      </c>
      <c r="F92" s="64">
        <v>10</v>
      </c>
      <c r="G92" s="64">
        <v>0</v>
      </c>
      <c r="H92" s="64">
        <v>5</v>
      </c>
      <c r="I92" s="64">
        <v>1</v>
      </c>
      <c r="J92" s="64">
        <v>0</v>
      </c>
      <c r="K92" s="64">
        <v>1</v>
      </c>
      <c r="L92" s="64">
        <v>0</v>
      </c>
      <c r="M92" s="64">
        <v>1</v>
      </c>
      <c r="N92" s="64">
        <v>10</v>
      </c>
      <c r="O92" s="64">
        <v>0</v>
      </c>
      <c r="P92" s="64">
        <v>10</v>
      </c>
      <c r="Q92" s="64">
        <v>1</v>
      </c>
      <c r="R92" s="64">
        <v>2</v>
      </c>
      <c r="S92" s="64">
        <v>3</v>
      </c>
      <c r="T92" s="64">
        <v>0</v>
      </c>
      <c r="U92" s="64">
        <v>0</v>
      </c>
      <c r="V92" s="65">
        <v>222000</v>
      </c>
      <c r="W92" s="63">
        <f t="shared" si="28"/>
        <v>44</v>
      </c>
      <c r="X92">
        <f t="shared" si="29"/>
        <v>0</v>
      </c>
      <c r="Y92">
        <f t="shared" si="30"/>
        <v>0</v>
      </c>
      <c r="Z92">
        <f t="shared" si="31"/>
        <v>0</v>
      </c>
      <c r="AA92">
        <f t="shared" si="32"/>
        <v>0</v>
      </c>
      <c r="AB92">
        <f t="shared" si="33"/>
        <v>0</v>
      </c>
      <c r="AC92">
        <f t="shared" si="34"/>
        <v>0</v>
      </c>
      <c r="AD92">
        <f t="shared" si="35"/>
        <v>0</v>
      </c>
      <c r="AE92">
        <f t="shared" si="36"/>
        <v>0</v>
      </c>
      <c r="AF92">
        <f t="shared" si="37"/>
        <v>0</v>
      </c>
      <c r="AG92">
        <f t="shared" si="38"/>
        <v>0</v>
      </c>
      <c r="AH92">
        <f t="shared" si="39"/>
        <v>0</v>
      </c>
      <c r="AI92">
        <f t="shared" si="40"/>
        <v>0</v>
      </c>
      <c r="AJ92">
        <f t="shared" si="41"/>
        <v>0</v>
      </c>
      <c r="AK92">
        <f t="shared" si="42"/>
        <v>0</v>
      </c>
      <c r="AL92">
        <f t="shared" si="43"/>
        <v>0</v>
      </c>
      <c r="AM92">
        <f t="shared" si="44"/>
        <v>0</v>
      </c>
      <c r="AN92">
        <f t="shared" si="45"/>
        <v>0</v>
      </c>
      <c r="AO92">
        <f t="shared" si="46"/>
        <v>0</v>
      </c>
      <c r="AP92">
        <f t="shared" si="47"/>
        <v>0</v>
      </c>
      <c r="AQ92">
        <f t="shared" si="48"/>
        <v>0</v>
      </c>
      <c r="AR92">
        <f t="shared" si="49"/>
        <v>0</v>
      </c>
      <c r="AS92">
        <f t="shared" si="50"/>
        <v>0</v>
      </c>
      <c r="AT92">
        <f t="shared" si="51"/>
        <v>0</v>
      </c>
      <c r="AU92">
        <f t="shared" si="52"/>
        <v>0</v>
      </c>
      <c r="AV92">
        <f t="shared" si="53"/>
        <v>0</v>
      </c>
      <c r="AW92">
        <f t="shared" si="54"/>
        <v>0</v>
      </c>
      <c r="AX92">
        <f t="shared" si="55"/>
        <v>1</v>
      </c>
    </row>
    <row r="93" spans="1:50" ht="78.75" x14ac:dyDescent="0.25">
      <c r="A93" s="115">
        <v>92</v>
      </c>
      <c r="B93" s="64" t="s">
        <v>644</v>
      </c>
      <c r="C93" s="64" t="s">
        <v>690</v>
      </c>
      <c r="D93" s="64" t="s">
        <v>691</v>
      </c>
      <c r="E93" s="60">
        <v>300000</v>
      </c>
      <c r="F93" s="61">
        <v>10</v>
      </c>
      <c r="G93" s="61">
        <v>0</v>
      </c>
      <c r="H93" s="61">
        <v>3</v>
      </c>
      <c r="I93" s="61">
        <v>3</v>
      </c>
      <c r="J93" s="61">
        <v>0</v>
      </c>
      <c r="K93" s="61">
        <v>1</v>
      </c>
      <c r="L93" s="61">
        <v>0</v>
      </c>
      <c r="M93" s="61">
        <v>6</v>
      </c>
      <c r="N93" s="61">
        <v>4</v>
      </c>
      <c r="O93" s="61">
        <v>0</v>
      </c>
      <c r="P93" s="61">
        <v>10</v>
      </c>
      <c r="Q93" s="61">
        <v>2</v>
      </c>
      <c r="R93" s="61">
        <v>2</v>
      </c>
      <c r="S93" s="61">
        <v>3</v>
      </c>
      <c r="T93" s="61">
        <v>0</v>
      </c>
      <c r="U93" s="61">
        <v>0</v>
      </c>
      <c r="V93" s="60">
        <v>101000</v>
      </c>
      <c r="W93" s="63">
        <f t="shared" si="28"/>
        <v>44</v>
      </c>
      <c r="X93">
        <f t="shared" si="29"/>
        <v>0</v>
      </c>
      <c r="Y93">
        <f t="shared" si="30"/>
        <v>0</v>
      </c>
      <c r="Z93">
        <f t="shared" si="31"/>
        <v>0</v>
      </c>
      <c r="AA93">
        <f t="shared" si="32"/>
        <v>0</v>
      </c>
      <c r="AB93">
        <f t="shared" si="33"/>
        <v>0</v>
      </c>
      <c r="AC93">
        <f t="shared" si="34"/>
        <v>0</v>
      </c>
      <c r="AD93">
        <f t="shared" si="35"/>
        <v>0</v>
      </c>
      <c r="AE93">
        <f t="shared" si="36"/>
        <v>0</v>
      </c>
      <c r="AF93">
        <f t="shared" si="37"/>
        <v>0</v>
      </c>
      <c r="AG93">
        <f t="shared" si="38"/>
        <v>0</v>
      </c>
      <c r="AH93">
        <f t="shared" si="39"/>
        <v>0</v>
      </c>
      <c r="AI93">
        <f t="shared" si="40"/>
        <v>0</v>
      </c>
      <c r="AJ93">
        <f t="shared" si="41"/>
        <v>0</v>
      </c>
      <c r="AK93">
        <f t="shared" si="42"/>
        <v>0</v>
      </c>
      <c r="AL93">
        <f t="shared" si="43"/>
        <v>0</v>
      </c>
      <c r="AM93">
        <f t="shared" si="44"/>
        <v>0</v>
      </c>
      <c r="AN93">
        <f t="shared" si="45"/>
        <v>0</v>
      </c>
      <c r="AO93">
        <f t="shared" si="46"/>
        <v>0</v>
      </c>
      <c r="AP93">
        <f t="shared" si="47"/>
        <v>0</v>
      </c>
      <c r="AQ93">
        <f t="shared" si="48"/>
        <v>0</v>
      </c>
      <c r="AR93">
        <f t="shared" si="49"/>
        <v>0</v>
      </c>
      <c r="AS93">
        <f t="shared" si="50"/>
        <v>0</v>
      </c>
      <c r="AT93">
        <f t="shared" si="51"/>
        <v>0</v>
      </c>
      <c r="AU93">
        <f t="shared" si="52"/>
        <v>0</v>
      </c>
      <c r="AV93">
        <f t="shared" si="53"/>
        <v>0</v>
      </c>
      <c r="AW93">
        <f t="shared" si="54"/>
        <v>0</v>
      </c>
      <c r="AX93">
        <f t="shared" si="55"/>
        <v>1</v>
      </c>
    </row>
    <row r="94" spans="1:50" ht="47.25" x14ac:dyDescent="0.25">
      <c r="A94" s="115">
        <v>93</v>
      </c>
      <c r="B94" s="61" t="s">
        <v>644</v>
      </c>
      <c r="C94" s="61" t="s">
        <v>705</v>
      </c>
      <c r="D94" s="61" t="s">
        <v>706</v>
      </c>
      <c r="E94" s="60">
        <v>1500000</v>
      </c>
      <c r="F94" s="61">
        <v>10</v>
      </c>
      <c r="G94" s="61">
        <v>0</v>
      </c>
      <c r="H94" s="61">
        <v>5</v>
      </c>
      <c r="I94" s="61">
        <v>1</v>
      </c>
      <c r="J94" s="61">
        <v>0</v>
      </c>
      <c r="K94" s="61">
        <v>5</v>
      </c>
      <c r="L94" s="61">
        <v>0</v>
      </c>
      <c r="M94" s="61">
        <v>1</v>
      </c>
      <c r="N94" s="61">
        <v>6</v>
      </c>
      <c r="O94" s="61">
        <v>0</v>
      </c>
      <c r="P94" s="61">
        <v>10</v>
      </c>
      <c r="Q94" s="61">
        <v>1</v>
      </c>
      <c r="R94" s="61">
        <v>2</v>
      </c>
      <c r="S94" s="61">
        <v>3</v>
      </c>
      <c r="T94" s="61">
        <v>0</v>
      </c>
      <c r="U94" s="61">
        <v>0</v>
      </c>
      <c r="V94" s="60">
        <v>555000</v>
      </c>
      <c r="W94" s="63">
        <f t="shared" si="28"/>
        <v>44</v>
      </c>
      <c r="X94">
        <f t="shared" si="29"/>
        <v>0</v>
      </c>
      <c r="Y94">
        <f t="shared" si="30"/>
        <v>0</v>
      </c>
      <c r="Z94">
        <f t="shared" si="31"/>
        <v>0</v>
      </c>
      <c r="AA94">
        <f t="shared" si="32"/>
        <v>0</v>
      </c>
      <c r="AB94">
        <f t="shared" si="33"/>
        <v>0</v>
      </c>
      <c r="AC94">
        <f t="shared" si="34"/>
        <v>0</v>
      </c>
      <c r="AD94">
        <f t="shared" si="35"/>
        <v>0</v>
      </c>
      <c r="AE94">
        <f t="shared" si="36"/>
        <v>0</v>
      </c>
      <c r="AF94">
        <f t="shared" si="37"/>
        <v>0</v>
      </c>
      <c r="AG94">
        <f t="shared" si="38"/>
        <v>0</v>
      </c>
      <c r="AH94">
        <f t="shared" si="39"/>
        <v>0</v>
      </c>
      <c r="AI94">
        <f t="shared" si="40"/>
        <v>0</v>
      </c>
      <c r="AJ94">
        <f t="shared" si="41"/>
        <v>0</v>
      </c>
      <c r="AK94">
        <f t="shared" si="42"/>
        <v>0</v>
      </c>
      <c r="AL94">
        <f t="shared" si="43"/>
        <v>0</v>
      </c>
      <c r="AM94">
        <f t="shared" si="44"/>
        <v>0</v>
      </c>
      <c r="AN94">
        <f t="shared" si="45"/>
        <v>0</v>
      </c>
      <c r="AO94">
        <f t="shared" si="46"/>
        <v>0</v>
      </c>
      <c r="AP94">
        <f t="shared" si="47"/>
        <v>0</v>
      </c>
      <c r="AQ94">
        <f t="shared" si="48"/>
        <v>0</v>
      </c>
      <c r="AR94">
        <f t="shared" si="49"/>
        <v>0</v>
      </c>
      <c r="AS94">
        <f t="shared" si="50"/>
        <v>0</v>
      </c>
      <c r="AT94">
        <f t="shared" si="51"/>
        <v>0</v>
      </c>
      <c r="AU94">
        <f t="shared" si="52"/>
        <v>0</v>
      </c>
      <c r="AV94">
        <f t="shared" si="53"/>
        <v>0</v>
      </c>
      <c r="AW94">
        <f t="shared" si="54"/>
        <v>0</v>
      </c>
      <c r="AX94">
        <f t="shared" si="55"/>
        <v>1</v>
      </c>
    </row>
    <row r="95" spans="1:50" ht="94.5" x14ac:dyDescent="0.25">
      <c r="A95" s="115">
        <v>94</v>
      </c>
      <c r="B95" s="61" t="s">
        <v>644</v>
      </c>
      <c r="C95" s="61" t="s">
        <v>750</v>
      </c>
      <c r="D95" s="61" t="s">
        <v>751</v>
      </c>
      <c r="E95" s="60">
        <v>2000000</v>
      </c>
      <c r="F95" s="61">
        <v>10</v>
      </c>
      <c r="G95" s="61">
        <v>4</v>
      </c>
      <c r="H95" s="61">
        <v>3</v>
      </c>
      <c r="I95" s="61">
        <v>1</v>
      </c>
      <c r="J95" s="61">
        <v>0</v>
      </c>
      <c r="K95" s="61">
        <v>1</v>
      </c>
      <c r="L95" s="61">
        <v>0</v>
      </c>
      <c r="M95" s="61">
        <v>1</v>
      </c>
      <c r="N95" s="61">
        <v>4</v>
      </c>
      <c r="O95" s="61">
        <v>10</v>
      </c>
      <c r="P95" s="61">
        <v>2</v>
      </c>
      <c r="Q95" s="61">
        <v>2</v>
      </c>
      <c r="R95" s="61">
        <v>2</v>
      </c>
      <c r="S95" s="61">
        <v>3</v>
      </c>
      <c r="T95" s="61">
        <v>1</v>
      </c>
      <c r="U95" s="61">
        <v>0</v>
      </c>
      <c r="V95" s="60">
        <v>714000</v>
      </c>
      <c r="W95" s="63">
        <f t="shared" si="28"/>
        <v>44</v>
      </c>
      <c r="X95">
        <f t="shared" si="29"/>
        <v>0</v>
      </c>
      <c r="Y95">
        <f t="shared" si="30"/>
        <v>0</v>
      </c>
      <c r="Z95">
        <f t="shared" si="31"/>
        <v>0</v>
      </c>
      <c r="AA95">
        <f t="shared" si="32"/>
        <v>0</v>
      </c>
      <c r="AB95">
        <f t="shared" si="33"/>
        <v>0</v>
      </c>
      <c r="AC95">
        <f t="shared" si="34"/>
        <v>0</v>
      </c>
      <c r="AD95">
        <f t="shared" si="35"/>
        <v>0</v>
      </c>
      <c r="AE95">
        <f t="shared" si="36"/>
        <v>0</v>
      </c>
      <c r="AF95">
        <f t="shared" si="37"/>
        <v>0</v>
      </c>
      <c r="AG95">
        <f t="shared" si="38"/>
        <v>0</v>
      </c>
      <c r="AH95">
        <f t="shared" si="39"/>
        <v>0</v>
      </c>
      <c r="AI95">
        <f t="shared" si="40"/>
        <v>0</v>
      </c>
      <c r="AJ95">
        <f t="shared" si="41"/>
        <v>0</v>
      </c>
      <c r="AK95">
        <f t="shared" si="42"/>
        <v>0</v>
      </c>
      <c r="AL95">
        <f t="shared" si="43"/>
        <v>0</v>
      </c>
      <c r="AM95">
        <f t="shared" si="44"/>
        <v>0</v>
      </c>
      <c r="AN95">
        <f t="shared" si="45"/>
        <v>0</v>
      </c>
      <c r="AO95">
        <f t="shared" si="46"/>
        <v>0</v>
      </c>
      <c r="AP95">
        <f t="shared" si="47"/>
        <v>0</v>
      </c>
      <c r="AQ95">
        <f t="shared" si="48"/>
        <v>0</v>
      </c>
      <c r="AR95">
        <f t="shared" si="49"/>
        <v>0</v>
      </c>
      <c r="AS95">
        <f t="shared" si="50"/>
        <v>0</v>
      </c>
      <c r="AT95">
        <f t="shared" si="51"/>
        <v>0</v>
      </c>
      <c r="AU95">
        <f t="shared" si="52"/>
        <v>0</v>
      </c>
      <c r="AV95">
        <f t="shared" si="53"/>
        <v>0</v>
      </c>
      <c r="AW95">
        <f t="shared" si="54"/>
        <v>0</v>
      </c>
      <c r="AX95">
        <f t="shared" si="55"/>
        <v>1</v>
      </c>
    </row>
    <row r="96" spans="1:50" ht="31.5" x14ac:dyDescent="0.25">
      <c r="A96" s="115">
        <v>95</v>
      </c>
      <c r="B96" s="61" t="s">
        <v>786</v>
      </c>
      <c r="C96" s="61" t="s">
        <v>711</v>
      </c>
      <c r="D96" s="61" t="s">
        <v>790</v>
      </c>
      <c r="E96" s="60">
        <v>1831940</v>
      </c>
      <c r="F96" s="61">
        <v>4</v>
      </c>
      <c r="G96" s="61">
        <v>4</v>
      </c>
      <c r="H96" s="61">
        <v>5</v>
      </c>
      <c r="I96" s="61">
        <v>4</v>
      </c>
      <c r="J96" s="61">
        <v>2</v>
      </c>
      <c r="K96" s="61">
        <v>4</v>
      </c>
      <c r="L96" s="61">
        <v>0</v>
      </c>
      <c r="M96" s="61">
        <v>3</v>
      </c>
      <c r="N96" s="61">
        <v>2</v>
      </c>
      <c r="O96" s="61">
        <v>1</v>
      </c>
      <c r="P96" s="61">
        <v>10</v>
      </c>
      <c r="Q96" s="61">
        <v>2</v>
      </c>
      <c r="R96" s="61">
        <v>0</v>
      </c>
      <c r="S96" s="61">
        <v>0</v>
      </c>
      <c r="T96" s="61">
        <v>3</v>
      </c>
      <c r="U96" s="61">
        <v>0</v>
      </c>
      <c r="V96" s="60">
        <v>1007567</v>
      </c>
      <c r="W96" s="63">
        <f t="shared" si="28"/>
        <v>44</v>
      </c>
      <c r="X96">
        <f t="shared" si="29"/>
        <v>0</v>
      </c>
      <c r="Y96">
        <f t="shared" si="30"/>
        <v>0</v>
      </c>
      <c r="Z96">
        <f t="shared" si="31"/>
        <v>0</v>
      </c>
      <c r="AA96">
        <f t="shared" si="32"/>
        <v>0</v>
      </c>
      <c r="AB96">
        <f t="shared" si="33"/>
        <v>0</v>
      </c>
      <c r="AC96">
        <f t="shared" si="34"/>
        <v>0</v>
      </c>
      <c r="AD96">
        <f t="shared" si="35"/>
        <v>0</v>
      </c>
      <c r="AE96">
        <f t="shared" si="36"/>
        <v>0</v>
      </c>
      <c r="AF96">
        <f t="shared" si="37"/>
        <v>0</v>
      </c>
      <c r="AG96">
        <f t="shared" si="38"/>
        <v>0</v>
      </c>
      <c r="AH96">
        <f t="shared" si="39"/>
        <v>0</v>
      </c>
      <c r="AI96">
        <f t="shared" si="40"/>
        <v>0</v>
      </c>
      <c r="AJ96">
        <f t="shared" si="41"/>
        <v>0</v>
      </c>
      <c r="AK96">
        <f t="shared" si="42"/>
        <v>0</v>
      </c>
      <c r="AL96">
        <f t="shared" si="43"/>
        <v>0</v>
      </c>
      <c r="AM96">
        <f t="shared" si="44"/>
        <v>0</v>
      </c>
      <c r="AN96">
        <f t="shared" si="45"/>
        <v>1</v>
      </c>
      <c r="AO96">
        <f t="shared" si="46"/>
        <v>0</v>
      </c>
      <c r="AP96">
        <f t="shared" si="47"/>
        <v>0</v>
      </c>
      <c r="AQ96">
        <f t="shared" si="48"/>
        <v>0</v>
      </c>
      <c r="AR96">
        <f t="shared" si="49"/>
        <v>0</v>
      </c>
      <c r="AS96">
        <f t="shared" si="50"/>
        <v>0</v>
      </c>
      <c r="AT96">
        <f t="shared" si="51"/>
        <v>0</v>
      </c>
      <c r="AU96">
        <f t="shared" si="52"/>
        <v>0</v>
      </c>
      <c r="AV96">
        <f t="shared" si="53"/>
        <v>0</v>
      </c>
      <c r="AW96">
        <f t="shared" si="54"/>
        <v>0</v>
      </c>
      <c r="AX96">
        <f t="shared" si="55"/>
        <v>0</v>
      </c>
    </row>
    <row r="97" spans="1:50" ht="78.75" x14ac:dyDescent="0.25">
      <c r="A97" s="115">
        <v>96</v>
      </c>
      <c r="B97" s="64" t="s">
        <v>1750</v>
      </c>
      <c r="C97" s="64" t="s">
        <v>939</v>
      </c>
      <c r="D97" s="64" t="s">
        <v>940</v>
      </c>
      <c r="E97" s="65">
        <v>1000000</v>
      </c>
      <c r="F97" s="64">
        <v>10</v>
      </c>
      <c r="G97" s="64">
        <v>0</v>
      </c>
      <c r="H97" s="64">
        <v>3</v>
      </c>
      <c r="I97" s="64">
        <v>2</v>
      </c>
      <c r="J97" s="64">
        <v>0</v>
      </c>
      <c r="K97" s="64">
        <v>1</v>
      </c>
      <c r="L97" s="64">
        <v>0</v>
      </c>
      <c r="M97" s="64">
        <v>1</v>
      </c>
      <c r="N97" s="64">
        <v>6</v>
      </c>
      <c r="O97" s="64">
        <v>4</v>
      </c>
      <c r="P97" s="64">
        <v>10</v>
      </c>
      <c r="Q97" s="64">
        <v>2</v>
      </c>
      <c r="R97" s="64">
        <v>2</v>
      </c>
      <c r="S97" s="64">
        <v>3</v>
      </c>
      <c r="T97" s="64">
        <v>0</v>
      </c>
      <c r="U97" s="64">
        <v>0</v>
      </c>
      <c r="V97" s="65">
        <v>360000</v>
      </c>
      <c r="W97" s="63">
        <f t="shared" si="28"/>
        <v>44</v>
      </c>
      <c r="X97">
        <f t="shared" si="29"/>
        <v>0</v>
      </c>
      <c r="Y97">
        <f t="shared" si="30"/>
        <v>0</v>
      </c>
      <c r="Z97">
        <f t="shared" si="31"/>
        <v>0</v>
      </c>
      <c r="AA97">
        <f t="shared" si="32"/>
        <v>0</v>
      </c>
      <c r="AB97">
        <f t="shared" si="33"/>
        <v>0</v>
      </c>
      <c r="AC97">
        <f t="shared" si="34"/>
        <v>0</v>
      </c>
      <c r="AD97">
        <f t="shared" si="35"/>
        <v>0</v>
      </c>
      <c r="AE97">
        <f t="shared" si="36"/>
        <v>0</v>
      </c>
      <c r="AF97">
        <f t="shared" si="37"/>
        <v>0</v>
      </c>
      <c r="AG97">
        <f t="shared" si="38"/>
        <v>0</v>
      </c>
      <c r="AH97">
        <f t="shared" si="39"/>
        <v>0</v>
      </c>
      <c r="AI97">
        <f t="shared" si="40"/>
        <v>0</v>
      </c>
      <c r="AJ97">
        <f t="shared" si="41"/>
        <v>0</v>
      </c>
      <c r="AK97">
        <f t="shared" si="42"/>
        <v>0</v>
      </c>
      <c r="AL97">
        <f t="shared" si="43"/>
        <v>0</v>
      </c>
      <c r="AM97">
        <f t="shared" si="44"/>
        <v>0</v>
      </c>
      <c r="AN97">
        <f t="shared" si="45"/>
        <v>0</v>
      </c>
      <c r="AO97">
        <f t="shared" si="46"/>
        <v>0</v>
      </c>
      <c r="AP97">
        <f t="shared" si="47"/>
        <v>0</v>
      </c>
      <c r="AQ97">
        <f t="shared" si="48"/>
        <v>0</v>
      </c>
      <c r="AR97">
        <f t="shared" si="49"/>
        <v>0</v>
      </c>
      <c r="AS97">
        <f t="shared" si="50"/>
        <v>0</v>
      </c>
      <c r="AT97">
        <f t="shared" si="51"/>
        <v>0</v>
      </c>
      <c r="AU97">
        <f t="shared" si="52"/>
        <v>0</v>
      </c>
      <c r="AV97">
        <f t="shared" si="53"/>
        <v>0</v>
      </c>
      <c r="AW97">
        <f t="shared" si="54"/>
        <v>0</v>
      </c>
      <c r="AX97">
        <f t="shared" si="55"/>
        <v>1</v>
      </c>
    </row>
    <row r="98" spans="1:50" ht="94.5" x14ac:dyDescent="0.25">
      <c r="A98" s="115">
        <v>97</v>
      </c>
      <c r="B98" s="64" t="s">
        <v>1468</v>
      </c>
      <c r="C98" s="64" t="s">
        <v>1484</v>
      </c>
      <c r="D98" s="64" t="s">
        <v>1485</v>
      </c>
      <c r="E98" s="65">
        <v>3000000</v>
      </c>
      <c r="F98" s="64">
        <v>7</v>
      </c>
      <c r="G98" s="64">
        <v>11</v>
      </c>
      <c r="H98" s="64">
        <v>1</v>
      </c>
      <c r="I98" s="64">
        <v>4</v>
      </c>
      <c r="J98" s="64">
        <v>0</v>
      </c>
      <c r="K98" s="64">
        <v>4</v>
      </c>
      <c r="L98" s="64">
        <v>0</v>
      </c>
      <c r="M98" s="64">
        <v>2</v>
      </c>
      <c r="N98" s="64">
        <v>1</v>
      </c>
      <c r="O98" s="64">
        <v>3</v>
      </c>
      <c r="P98" s="64">
        <v>3</v>
      </c>
      <c r="Q98" s="64">
        <v>0</v>
      </c>
      <c r="R98" s="64">
        <v>2</v>
      </c>
      <c r="S98" s="64">
        <v>3</v>
      </c>
      <c r="T98" s="64">
        <v>3</v>
      </c>
      <c r="U98" s="64">
        <v>0</v>
      </c>
      <c r="V98" s="65">
        <v>1800000</v>
      </c>
      <c r="W98" s="63">
        <f t="shared" si="28"/>
        <v>44</v>
      </c>
      <c r="X98">
        <f t="shared" si="29"/>
        <v>0</v>
      </c>
      <c r="Y98">
        <f t="shared" si="30"/>
        <v>0</v>
      </c>
      <c r="Z98">
        <f t="shared" si="31"/>
        <v>0</v>
      </c>
      <c r="AA98">
        <f t="shared" si="32"/>
        <v>0</v>
      </c>
      <c r="AB98">
        <f t="shared" si="33"/>
        <v>0</v>
      </c>
      <c r="AC98">
        <f t="shared" si="34"/>
        <v>0</v>
      </c>
      <c r="AD98">
        <f t="shared" si="35"/>
        <v>0</v>
      </c>
      <c r="AE98">
        <f t="shared" si="36"/>
        <v>0</v>
      </c>
      <c r="AF98">
        <f t="shared" si="37"/>
        <v>0</v>
      </c>
      <c r="AG98">
        <f t="shared" si="38"/>
        <v>0</v>
      </c>
      <c r="AH98">
        <f t="shared" si="39"/>
        <v>0</v>
      </c>
      <c r="AI98">
        <f t="shared" si="40"/>
        <v>0</v>
      </c>
      <c r="AJ98">
        <f t="shared" si="41"/>
        <v>0</v>
      </c>
      <c r="AK98">
        <f t="shared" si="42"/>
        <v>0</v>
      </c>
      <c r="AL98">
        <f t="shared" si="43"/>
        <v>0</v>
      </c>
      <c r="AM98">
        <f t="shared" si="44"/>
        <v>0</v>
      </c>
      <c r="AN98">
        <f t="shared" si="45"/>
        <v>0</v>
      </c>
      <c r="AO98">
        <f t="shared" si="46"/>
        <v>0</v>
      </c>
      <c r="AP98">
        <f t="shared" si="47"/>
        <v>0</v>
      </c>
      <c r="AQ98">
        <f t="shared" si="48"/>
        <v>0</v>
      </c>
      <c r="AR98">
        <f t="shared" si="49"/>
        <v>0</v>
      </c>
      <c r="AS98">
        <f t="shared" si="50"/>
        <v>0</v>
      </c>
      <c r="AT98">
        <f t="shared" si="51"/>
        <v>0</v>
      </c>
      <c r="AU98">
        <f t="shared" si="52"/>
        <v>0</v>
      </c>
      <c r="AV98">
        <f t="shared" si="53"/>
        <v>1</v>
      </c>
      <c r="AW98">
        <f t="shared" si="54"/>
        <v>0</v>
      </c>
      <c r="AX98">
        <f t="shared" si="55"/>
        <v>0</v>
      </c>
    </row>
    <row r="99" spans="1:50" ht="78.75" x14ac:dyDescent="0.25">
      <c r="A99" s="115">
        <v>98</v>
      </c>
      <c r="B99" s="64" t="s">
        <v>513</v>
      </c>
      <c r="C99" s="64" t="s">
        <v>23</v>
      </c>
      <c r="D99" s="64" t="s">
        <v>562</v>
      </c>
      <c r="E99" s="60">
        <v>1500000</v>
      </c>
      <c r="F99" s="61">
        <v>10</v>
      </c>
      <c r="G99" s="61">
        <v>0</v>
      </c>
      <c r="H99" s="61">
        <v>5</v>
      </c>
      <c r="I99" s="61">
        <v>3</v>
      </c>
      <c r="J99" s="61">
        <v>0</v>
      </c>
      <c r="K99" s="61">
        <v>5</v>
      </c>
      <c r="L99" s="61">
        <v>0</v>
      </c>
      <c r="M99" s="61">
        <v>1</v>
      </c>
      <c r="N99" s="61">
        <v>3</v>
      </c>
      <c r="O99" s="61">
        <v>0</v>
      </c>
      <c r="P99" s="61">
        <v>10</v>
      </c>
      <c r="Q99" s="61">
        <v>1</v>
      </c>
      <c r="R99" s="61">
        <v>2</v>
      </c>
      <c r="S99" s="61">
        <v>3</v>
      </c>
      <c r="T99" s="61">
        <v>0</v>
      </c>
      <c r="U99" s="61">
        <v>0</v>
      </c>
      <c r="V99" s="60">
        <v>555000</v>
      </c>
      <c r="W99" s="63">
        <f t="shared" si="28"/>
        <v>43</v>
      </c>
      <c r="X99">
        <f t="shared" si="29"/>
        <v>0</v>
      </c>
      <c r="Y99">
        <f t="shared" si="30"/>
        <v>0</v>
      </c>
      <c r="Z99">
        <f t="shared" si="31"/>
        <v>0</v>
      </c>
      <c r="AA99">
        <f t="shared" si="32"/>
        <v>0</v>
      </c>
      <c r="AB99">
        <f t="shared" si="33"/>
        <v>0</v>
      </c>
      <c r="AC99">
        <f t="shared" si="34"/>
        <v>0</v>
      </c>
      <c r="AD99">
        <f t="shared" si="35"/>
        <v>0</v>
      </c>
      <c r="AE99">
        <f t="shared" si="36"/>
        <v>0</v>
      </c>
      <c r="AF99">
        <f t="shared" si="37"/>
        <v>0</v>
      </c>
      <c r="AG99">
        <f t="shared" si="38"/>
        <v>0</v>
      </c>
      <c r="AH99">
        <f t="shared" si="39"/>
        <v>0</v>
      </c>
      <c r="AI99">
        <f t="shared" si="40"/>
        <v>0</v>
      </c>
      <c r="AJ99">
        <f t="shared" si="41"/>
        <v>0</v>
      </c>
      <c r="AK99">
        <f t="shared" si="42"/>
        <v>0</v>
      </c>
      <c r="AL99">
        <f t="shared" si="43"/>
        <v>0</v>
      </c>
      <c r="AM99">
        <f t="shared" si="44"/>
        <v>0</v>
      </c>
      <c r="AN99">
        <f t="shared" si="45"/>
        <v>0</v>
      </c>
      <c r="AO99">
        <f t="shared" si="46"/>
        <v>0</v>
      </c>
      <c r="AP99">
        <f t="shared" si="47"/>
        <v>0</v>
      </c>
      <c r="AQ99">
        <f t="shared" si="48"/>
        <v>0</v>
      </c>
      <c r="AR99">
        <f t="shared" si="49"/>
        <v>0</v>
      </c>
      <c r="AS99">
        <f t="shared" si="50"/>
        <v>0</v>
      </c>
      <c r="AT99">
        <f t="shared" si="51"/>
        <v>0</v>
      </c>
      <c r="AU99">
        <f t="shared" si="52"/>
        <v>0</v>
      </c>
      <c r="AV99">
        <f t="shared" si="53"/>
        <v>0</v>
      </c>
      <c r="AW99">
        <f t="shared" si="54"/>
        <v>0</v>
      </c>
      <c r="AX99">
        <f t="shared" si="55"/>
        <v>1</v>
      </c>
    </row>
    <row r="100" spans="1:50" ht="31.5" x14ac:dyDescent="0.25">
      <c r="A100" s="115">
        <v>99</v>
      </c>
      <c r="B100" s="61" t="s">
        <v>644</v>
      </c>
      <c r="C100" s="61" t="s">
        <v>731</v>
      </c>
      <c r="D100" s="61" t="s">
        <v>734</v>
      </c>
      <c r="E100" s="60">
        <v>1000000</v>
      </c>
      <c r="F100" s="61">
        <v>10</v>
      </c>
      <c r="G100" s="61">
        <v>0</v>
      </c>
      <c r="H100" s="61">
        <v>5</v>
      </c>
      <c r="I100" s="61">
        <v>3</v>
      </c>
      <c r="J100" s="61">
        <v>0</v>
      </c>
      <c r="K100" s="61">
        <v>3</v>
      </c>
      <c r="L100" s="61">
        <v>0</v>
      </c>
      <c r="M100" s="61">
        <v>3</v>
      </c>
      <c r="N100" s="61">
        <v>3</v>
      </c>
      <c r="O100" s="61">
        <v>0</v>
      </c>
      <c r="P100" s="61">
        <v>10</v>
      </c>
      <c r="Q100" s="61">
        <v>1</v>
      </c>
      <c r="R100" s="61">
        <v>2</v>
      </c>
      <c r="S100" s="61">
        <v>3</v>
      </c>
      <c r="T100" s="61">
        <v>0</v>
      </c>
      <c r="U100" s="61">
        <v>0</v>
      </c>
      <c r="V100" s="60">
        <v>370000</v>
      </c>
      <c r="W100" s="63">
        <f t="shared" si="28"/>
        <v>43</v>
      </c>
      <c r="X100">
        <f t="shared" si="29"/>
        <v>0</v>
      </c>
      <c r="Y100">
        <f t="shared" si="30"/>
        <v>0</v>
      </c>
      <c r="Z100">
        <f t="shared" si="31"/>
        <v>0</v>
      </c>
      <c r="AA100">
        <f t="shared" si="32"/>
        <v>0</v>
      </c>
      <c r="AB100">
        <f t="shared" si="33"/>
        <v>0</v>
      </c>
      <c r="AC100">
        <f t="shared" si="34"/>
        <v>0</v>
      </c>
      <c r="AD100">
        <f t="shared" si="35"/>
        <v>0</v>
      </c>
      <c r="AE100">
        <f t="shared" si="36"/>
        <v>0</v>
      </c>
      <c r="AF100">
        <f t="shared" si="37"/>
        <v>0</v>
      </c>
      <c r="AG100">
        <f t="shared" si="38"/>
        <v>0</v>
      </c>
      <c r="AH100">
        <f t="shared" si="39"/>
        <v>0</v>
      </c>
      <c r="AI100">
        <f t="shared" si="40"/>
        <v>0</v>
      </c>
      <c r="AJ100">
        <f t="shared" si="41"/>
        <v>0</v>
      </c>
      <c r="AK100">
        <f t="shared" si="42"/>
        <v>0</v>
      </c>
      <c r="AL100">
        <f t="shared" si="43"/>
        <v>0</v>
      </c>
      <c r="AM100">
        <f t="shared" si="44"/>
        <v>0</v>
      </c>
      <c r="AN100">
        <f t="shared" si="45"/>
        <v>0</v>
      </c>
      <c r="AO100">
        <f t="shared" si="46"/>
        <v>0</v>
      </c>
      <c r="AP100">
        <f t="shared" si="47"/>
        <v>0</v>
      </c>
      <c r="AQ100">
        <f t="shared" si="48"/>
        <v>0</v>
      </c>
      <c r="AR100">
        <f t="shared" si="49"/>
        <v>0</v>
      </c>
      <c r="AS100">
        <f t="shared" si="50"/>
        <v>0</v>
      </c>
      <c r="AT100">
        <f t="shared" si="51"/>
        <v>0</v>
      </c>
      <c r="AU100">
        <f t="shared" si="52"/>
        <v>0</v>
      </c>
      <c r="AV100">
        <f t="shared" si="53"/>
        <v>0</v>
      </c>
      <c r="AW100">
        <f t="shared" si="54"/>
        <v>0</v>
      </c>
      <c r="AX100">
        <f t="shared" si="55"/>
        <v>1</v>
      </c>
    </row>
    <row r="101" spans="1:50" ht="47.25" x14ac:dyDescent="0.25">
      <c r="A101" s="115">
        <v>100</v>
      </c>
      <c r="B101" s="64" t="s">
        <v>1750</v>
      </c>
      <c r="C101" s="64" t="s">
        <v>57</v>
      </c>
      <c r="D101" s="64" t="s">
        <v>941</v>
      </c>
      <c r="E101" s="66">
        <v>1515000</v>
      </c>
      <c r="F101" s="67">
        <v>10</v>
      </c>
      <c r="G101" s="67">
        <v>0</v>
      </c>
      <c r="H101" s="67">
        <v>3</v>
      </c>
      <c r="I101" s="67">
        <v>2</v>
      </c>
      <c r="J101" s="67">
        <v>0</v>
      </c>
      <c r="K101" s="67">
        <v>1</v>
      </c>
      <c r="L101" s="67">
        <v>0</v>
      </c>
      <c r="M101" s="67">
        <v>1</v>
      </c>
      <c r="N101" s="67">
        <v>10</v>
      </c>
      <c r="O101" s="67">
        <v>0</v>
      </c>
      <c r="P101" s="67">
        <v>10</v>
      </c>
      <c r="Q101" s="67">
        <v>1</v>
      </c>
      <c r="R101" s="67">
        <v>2</v>
      </c>
      <c r="S101" s="67">
        <v>3</v>
      </c>
      <c r="T101" s="67">
        <v>0</v>
      </c>
      <c r="U101" s="67">
        <v>0</v>
      </c>
      <c r="V101" s="66">
        <v>560550</v>
      </c>
      <c r="W101" s="63">
        <f t="shared" si="28"/>
        <v>43</v>
      </c>
      <c r="X101">
        <f t="shared" si="29"/>
        <v>0</v>
      </c>
      <c r="Y101">
        <f t="shared" si="30"/>
        <v>0</v>
      </c>
      <c r="Z101">
        <f t="shared" si="31"/>
        <v>0</v>
      </c>
      <c r="AA101">
        <f t="shared" si="32"/>
        <v>0</v>
      </c>
      <c r="AB101">
        <f t="shared" si="33"/>
        <v>0</v>
      </c>
      <c r="AC101">
        <f t="shared" si="34"/>
        <v>0</v>
      </c>
      <c r="AD101">
        <f t="shared" si="35"/>
        <v>0</v>
      </c>
      <c r="AE101">
        <f t="shared" si="36"/>
        <v>0</v>
      </c>
      <c r="AF101">
        <f t="shared" si="37"/>
        <v>0</v>
      </c>
      <c r="AG101">
        <f t="shared" si="38"/>
        <v>0</v>
      </c>
      <c r="AH101">
        <f t="shared" si="39"/>
        <v>0</v>
      </c>
      <c r="AI101">
        <f t="shared" si="40"/>
        <v>0</v>
      </c>
      <c r="AJ101">
        <f t="shared" si="41"/>
        <v>0</v>
      </c>
      <c r="AK101">
        <f t="shared" si="42"/>
        <v>0</v>
      </c>
      <c r="AL101">
        <f t="shared" si="43"/>
        <v>0</v>
      </c>
      <c r="AM101">
        <f t="shared" si="44"/>
        <v>0</v>
      </c>
      <c r="AN101">
        <f t="shared" si="45"/>
        <v>0</v>
      </c>
      <c r="AO101">
        <f t="shared" si="46"/>
        <v>0</v>
      </c>
      <c r="AP101">
        <f t="shared" si="47"/>
        <v>0</v>
      </c>
      <c r="AQ101">
        <f t="shared" si="48"/>
        <v>0</v>
      </c>
      <c r="AR101">
        <f t="shared" si="49"/>
        <v>0</v>
      </c>
      <c r="AS101">
        <f t="shared" si="50"/>
        <v>0</v>
      </c>
      <c r="AT101">
        <f t="shared" si="51"/>
        <v>0</v>
      </c>
      <c r="AU101">
        <f t="shared" si="52"/>
        <v>0</v>
      </c>
      <c r="AV101">
        <f t="shared" si="53"/>
        <v>0</v>
      </c>
      <c r="AW101">
        <f t="shared" si="54"/>
        <v>0</v>
      </c>
      <c r="AX101">
        <f t="shared" si="55"/>
        <v>1</v>
      </c>
    </row>
    <row r="102" spans="1:50" ht="63" x14ac:dyDescent="0.25">
      <c r="A102" s="115">
        <v>101</v>
      </c>
      <c r="B102" s="59" t="s">
        <v>1258</v>
      </c>
      <c r="C102" s="59" t="s">
        <v>1266</v>
      </c>
      <c r="D102" s="59" t="s">
        <v>1267</v>
      </c>
      <c r="E102" s="65">
        <v>1500000</v>
      </c>
      <c r="F102" s="64">
        <v>10</v>
      </c>
      <c r="G102" s="59">
        <v>11</v>
      </c>
      <c r="H102" s="59">
        <v>1</v>
      </c>
      <c r="I102" s="59">
        <v>2</v>
      </c>
      <c r="J102" s="59">
        <v>0</v>
      </c>
      <c r="K102" s="59">
        <v>3</v>
      </c>
      <c r="L102" s="59">
        <v>0</v>
      </c>
      <c r="M102" s="59">
        <v>1</v>
      </c>
      <c r="N102" s="59">
        <v>2</v>
      </c>
      <c r="O102" s="64">
        <v>3</v>
      </c>
      <c r="P102" s="64">
        <v>3</v>
      </c>
      <c r="Q102" s="59">
        <v>2</v>
      </c>
      <c r="R102" s="59">
        <v>2</v>
      </c>
      <c r="S102" s="59">
        <v>3</v>
      </c>
      <c r="T102" s="59">
        <v>0</v>
      </c>
      <c r="U102" s="59">
        <v>0</v>
      </c>
      <c r="V102" s="65">
        <v>150000</v>
      </c>
      <c r="W102" s="63">
        <f t="shared" si="28"/>
        <v>43</v>
      </c>
      <c r="X102">
        <f t="shared" si="29"/>
        <v>0</v>
      </c>
      <c r="Y102">
        <f t="shared" si="30"/>
        <v>0</v>
      </c>
      <c r="Z102">
        <f t="shared" si="31"/>
        <v>0</v>
      </c>
      <c r="AA102">
        <f t="shared" si="32"/>
        <v>0</v>
      </c>
      <c r="AB102">
        <f t="shared" si="33"/>
        <v>0</v>
      </c>
      <c r="AC102">
        <f t="shared" si="34"/>
        <v>0</v>
      </c>
      <c r="AD102">
        <f t="shared" si="35"/>
        <v>0</v>
      </c>
      <c r="AE102">
        <f t="shared" si="36"/>
        <v>0</v>
      </c>
      <c r="AF102">
        <f t="shared" si="37"/>
        <v>0</v>
      </c>
      <c r="AG102">
        <f t="shared" si="38"/>
        <v>0</v>
      </c>
      <c r="AH102">
        <f t="shared" si="39"/>
        <v>0</v>
      </c>
      <c r="AI102">
        <f t="shared" si="40"/>
        <v>0</v>
      </c>
      <c r="AJ102">
        <f t="shared" si="41"/>
        <v>0</v>
      </c>
      <c r="AK102">
        <f t="shared" si="42"/>
        <v>0</v>
      </c>
      <c r="AL102">
        <f t="shared" si="43"/>
        <v>0</v>
      </c>
      <c r="AM102">
        <f t="shared" si="44"/>
        <v>0</v>
      </c>
      <c r="AN102">
        <f t="shared" si="45"/>
        <v>0</v>
      </c>
      <c r="AO102">
        <f t="shared" si="46"/>
        <v>0</v>
      </c>
      <c r="AP102">
        <f t="shared" si="47"/>
        <v>0</v>
      </c>
      <c r="AQ102">
        <f t="shared" si="48"/>
        <v>0</v>
      </c>
      <c r="AR102">
        <f t="shared" si="49"/>
        <v>0</v>
      </c>
      <c r="AS102">
        <f t="shared" si="50"/>
        <v>0</v>
      </c>
      <c r="AT102">
        <f t="shared" si="51"/>
        <v>0</v>
      </c>
      <c r="AU102">
        <f t="shared" si="52"/>
        <v>0</v>
      </c>
      <c r="AV102">
        <f t="shared" si="53"/>
        <v>0</v>
      </c>
      <c r="AW102">
        <f t="shared" si="54"/>
        <v>0</v>
      </c>
      <c r="AX102">
        <f t="shared" si="55"/>
        <v>1</v>
      </c>
    </row>
    <row r="103" spans="1:50" ht="63" x14ac:dyDescent="0.25">
      <c r="A103" s="115">
        <v>102</v>
      </c>
      <c r="B103" s="64" t="s">
        <v>1468</v>
      </c>
      <c r="C103" s="64" t="s">
        <v>1480</v>
      </c>
      <c r="D103" s="64" t="s">
        <v>1481</v>
      </c>
      <c r="E103" s="65">
        <v>2210972</v>
      </c>
      <c r="F103" s="64">
        <v>7</v>
      </c>
      <c r="G103" s="64">
        <v>10</v>
      </c>
      <c r="H103" s="64">
        <v>1</v>
      </c>
      <c r="I103" s="64">
        <v>5</v>
      </c>
      <c r="J103" s="64">
        <v>0</v>
      </c>
      <c r="K103" s="64">
        <v>1</v>
      </c>
      <c r="L103" s="64">
        <v>0</v>
      </c>
      <c r="M103" s="64">
        <v>10</v>
      </c>
      <c r="N103" s="64">
        <v>1</v>
      </c>
      <c r="O103" s="64">
        <v>0</v>
      </c>
      <c r="P103" s="64">
        <v>0</v>
      </c>
      <c r="Q103" s="64">
        <v>0</v>
      </c>
      <c r="R103" s="64">
        <v>2</v>
      </c>
      <c r="S103" s="64">
        <v>3</v>
      </c>
      <c r="T103" s="64">
        <v>3</v>
      </c>
      <c r="U103" s="64">
        <v>0</v>
      </c>
      <c r="V103" s="65">
        <v>1415022.08</v>
      </c>
      <c r="W103" s="63">
        <f t="shared" si="28"/>
        <v>43</v>
      </c>
      <c r="X103">
        <f t="shared" si="29"/>
        <v>0</v>
      </c>
      <c r="Y103">
        <f t="shared" si="30"/>
        <v>0</v>
      </c>
      <c r="Z103">
        <f t="shared" si="31"/>
        <v>0</v>
      </c>
      <c r="AA103">
        <f t="shared" si="32"/>
        <v>0</v>
      </c>
      <c r="AB103">
        <f t="shared" si="33"/>
        <v>0</v>
      </c>
      <c r="AC103">
        <f t="shared" si="34"/>
        <v>0</v>
      </c>
      <c r="AD103">
        <f t="shared" si="35"/>
        <v>0</v>
      </c>
      <c r="AE103">
        <f t="shared" si="36"/>
        <v>0</v>
      </c>
      <c r="AF103">
        <f t="shared" si="37"/>
        <v>0</v>
      </c>
      <c r="AG103">
        <f t="shared" si="38"/>
        <v>0</v>
      </c>
      <c r="AH103">
        <f t="shared" si="39"/>
        <v>0</v>
      </c>
      <c r="AI103">
        <f t="shared" si="40"/>
        <v>0</v>
      </c>
      <c r="AJ103">
        <f t="shared" si="41"/>
        <v>0</v>
      </c>
      <c r="AK103">
        <f t="shared" si="42"/>
        <v>0</v>
      </c>
      <c r="AL103">
        <f t="shared" si="43"/>
        <v>0</v>
      </c>
      <c r="AM103">
        <f t="shared" si="44"/>
        <v>0</v>
      </c>
      <c r="AN103">
        <f t="shared" si="45"/>
        <v>0</v>
      </c>
      <c r="AO103">
        <f t="shared" si="46"/>
        <v>0</v>
      </c>
      <c r="AP103">
        <f t="shared" si="47"/>
        <v>0</v>
      </c>
      <c r="AQ103">
        <f t="shared" si="48"/>
        <v>0</v>
      </c>
      <c r="AR103">
        <f t="shared" si="49"/>
        <v>0</v>
      </c>
      <c r="AS103">
        <f t="shared" si="50"/>
        <v>0</v>
      </c>
      <c r="AT103">
        <f t="shared" si="51"/>
        <v>0</v>
      </c>
      <c r="AU103">
        <f t="shared" si="52"/>
        <v>0</v>
      </c>
      <c r="AV103">
        <f t="shared" si="53"/>
        <v>1</v>
      </c>
      <c r="AW103">
        <f t="shared" si="54"/>
        <v>0</v>
      </c>
      <c r="AX103">
        <f t="shared" si="55"/>
        <v>0</v>
      </c>
    </row>
    <row r="104" spans="1:50" ht="110.25" x14ac:dyDescent="0.25">
      <c r="A104" s="115">
        <v>103</v>
      </c>
      <c r="B104" s="62" t="s">
        <v>1690</v>
      </c>
      <c r="C104" s="62" t="s">
        <v>1701</v>
      </c>
      <c r="D104" s="62" t="s">
        <v>1702</v>
      </c>
      <c r="E104" s="60">
        <v>2700000</v>
      </c>
      <c r="F104" s="61">
        <v>8</v>
      </c>
      <c r="G104" s="62">
        <v>0</v>
      </c>
      <c r="H104" s="62">
        <v>3</v>
      </c>
      <c r="I104" s="62">
        <v>1</v>
      </c>
      <c r="J104" s="62">
        <v>0</v>
      </c>
      <c r="K104" s="62">
        <v>5</v>
      </c>
      <c r="L104" s="62">
        <v>0</v>
      </c>
      <c r="M104" s="62">
        <v>1</v>
      </c>
      <c r="N104" s="62">
        <v>9</v>
      </c>
      <c r="O104" s="61">
        <v>3</v>
      </c>
      <c r="P104" s="61">
        <v>3</v>
      </c>
      <c r="Q104" s="62">
        <v>0</v>
      </c>
      <c r="R104" s="62">
        <v>2</v>
      </c>
      <c r="S104" s="62">
        <v>3</v>
      </c>
      <c r="T104" s="62">
        <v>0</v>
      </c>
      <c r="U104" s="62">
        <v>5</v>
      </c>
      <c r="V104" s="60">
        <v>1593000</v>
      </c>
      <c r="W104" s="63">
        <f t="shared" si="28"/>
        <v>43</v>
      </c>
      <c r="X104">
        <f t="shared" si="29"/>
        <v>0</v>
      </c>
      <c r="Y104">
        <f t="shared" si="30"/>
        <v>0</v>
      </c>
      <c r="Z104">
        <f t="shared" si="31"/>
        <v>0</v>
      </c>
      <c r="AA104">
        <f t="shared" si="32"/>
        <v>0</v>
      </c>
      <c r="AB104">
        <f t="shared" si="33"/>
        <v>0</v>
      </c>
      <c r="AC104">
        <f t="shared" si="34"/>
        <v>0</v>
      </c>
      <c r="AD104">
        <f t="shared" si="35"/>
        <v>1</v>
      </c>
      <c r="AE104">
        <f t="shared" si="36"/>
        <v>0</v>
      </c>
      <c r="AF104">
        <f t="shared" si="37"/>
        <v>0</v>
      </c>
      <c r="AG104">
        <f t="shared" si="38"/>
        <v>0</v>
      </c>
      <c r="AH104">
        <f t="shared" si="39"/>
        <v>0</v>
      </c>
      <c r="AI104">
        <f t="shared" si="40"/>
        <v>0</v>
      </c>
      <c r="AJ104">
        <f t="shared" si="41"/>
        <v>0</v>
      </c>
      <c r="AK104">
        <f t="shared" si="42"/>
        <v>0</v>
      </c>
      <c r="AL104">
        <f t="shared" si="43"/>
        <v>0</v>
      </c>
      <c r="AM104">
        <f t="shared" si="44"/>
        <v>0</v>
      </c>
      <c r="AN104">
        <f t="shared" si="45"/>
        <v>0</v>
      </c>
      <c r="AO104">
        <f t="shared" si="46"/>
        <v>0</v>
      </c>
      <c r="AP104">
        <f t="shared" si="47"/>
        <v>0</v>
      </c>
      <c r="AQ104">
        <f t="shared" si="48"/>
        <v>0</v>
      </c>
      <c r="AR104">
        <f t="shared" si="49"/>
        <v>0</v>
      </c>
      <c r="AS104">
        <f t="shared" si="50"/>
        <v>0</v>
      </c>
      <c r="AT104">
        <f t="shared" si="51"/>
        <v>0</v>
      </c>
      <c r="AU104">
        <f t="shared" si="52"/>
        <v>0</v>
      </c>
      <c r="AV104">
        <f t="shared" si="53"/>
        <v>0</v>
      </c>
      <c r="AW104">
        <f t="shared" si="54"/>
        <v>0</v>
      </c>
      <c r="AX104">
        <f t="shared" si="55"/>
        <v>0</v>
      </c>
    </row>
    <row r="105" spans="1:50" ht="94.5" x14ac:dyDescent="0.25">
      <c r="A105" s="115">
        <v>104</v>
      </c>
      <c r="B105" s="59" t="s">
        <v>54</v>
      </c>
      <c r="C105" s="59" t="s">
        <v>72</v>
      </c>
      <c r="D105" s="59" t="s">
        <v>73</v>
      </c>
      <c r="E105" s="65">
        <v>2273918.71</v>
      </c>
      <c r="F105" s="64">
        <v>3</v>
      </c>
      <c r="G105" s="59">
        <v>4</v>
      </c>
      <c r="H105" s="59">
        <v>5</v>
      </c>
      <c r="I105" s="59">
        <v>1</v>
      </c>
      <c r="J105" s="59">
        <v>2</v>
      </c>
      <c r="K105" s="59">
        <v>1</v>
      </c>
      <c r="L105" s="59">
        <v>0</v>
      </c>
      <c r="M105" s="59">
        <v>1</v>
      </c>
      <c r="N105" s="59">
        <v>2</v>
      </c>
      <c r="O105" s="64">
        <v>7</v>
      </c>
      <c r="P105" s="64">
        <v>6</v>
      </c>
      <c r="Q105" s="59">
        <v>2</v>
      </c>
      <c r="R105" s="59">
        <v>2</v>
      </c>
      <c r="S105" s="59">
        <v>3</v>
      </c>
      <c r="T105" s="59">
        <v>3</v>
      </c>
      <c r="U105" s="59">
        <v>0</v>
      </c>
      <c r="V105" s="65">
        <v>1344188.4</v>
      </c>
      <c r="W105" s="63">
        <f t="shared" si="28"/>
        <v>42</v>
      </c>
      <c r="X105">
        <f t="shared" si="29"/>
        <v>0</v>
      </c>
      <c r="Y105">
        <f t="shared" si="30"/>
        <v>0</v>
      </c>
      <c r="Z105">
        <f t="shared" si="31"/>
        <v>0</v>
      </c>
      <c r="AA105">
        <f t="shared" si="32"/>
        <v>0</v>
      </c>
      <c r="AB105">
        <f t="shared" si="33"/>
        <v>0</v>
      </c>
      <c r="AC105">
        <f t="shared" si="34"/>
        <v>0</v>
      </c>
      <c r="AD105">
        <f t="shared" si="35"/>
        <v>0</v>
      </c>
      <c r="AE105">
        <f t="shared" si="36"/>
        <v>0</v>
      </c>
      <c r="AF105">
        <f t="shared" si="37"/>
        <v>0</v>
      </c>
      <c r="AG105">
        <f t="shared" si="38"/>
        <v>0</v>
      </c>
      <c r="AH105">
        <f t="shared" si="39"/>
        <v>0</v>
      </c>
      <c r="AI105">
        <f t="shared" si="40"/>
        <v>0</v>
      </c>
      <c r="AJ105">
        <f t="shared" si="41"/>
        <v>0</v>
      </c>
      <c r="AK105">
        <f t="shared" si="42"/>
        <v>0</v>
      </c>
      <c r="AL105">
        <f t="shared" si="43"/>
        <v>0</v>
      </c>
      <c r="AM105">
        <f t="shared" si="44"/>
        <v>0</v>
      </c>
      <c r="AN105">
        <f t="shared" si="45"/>
        <v>0</v>
      </c>
      <c r="AO105">
        <f t="shared" si="46"/>
        <v>0</v>
      </c>
      <c r="AP105">
        <f t="shared" si="47"/>
        <v>0</v>
      </c>
      <c r="AQ105">
        <f t="shared" si="48"/>
        <v>0</v>
      </c>
      <c r="AR105">
        <f t="shared" si="49"/>
        <v>1</v>
      </c>
      <c r="AS105">
        <f t="shared" si="50"/>
        <v>0</v>
      </c>
      <c r="AT105">
        <f t="shared" si="51"/>
        <v>0</v>
      </c>
      <c r="AU105">
        <f t="shared" si="52"/>
        <v>0</v>
      </c>
      <c r="AV105">
        <f t="shared" si="53"/>
        <v>0</v>
      </c>
      <c r="AW105">
        <f t="shared" si="54"/>
        <v>0</v>
      </c>
      <c r="AX105">
        <f t="shared" si="55"/>
        <v>0</v>
      </c>
    </row>
    <row r="106" spans="1:50" ht="47.25" x14ac:dyDescent="0.25">
      <c r="A106" s="115">
        <v>105</v>
      </c>
      <c r="B106" s="64" t="s">
        <v>510</v>
      </c>
      <c r="C106" s="64" t="s">
        <v>23</v>
      </c>
      <c r="D106" s="64" t="s">
        <v>510</v>
      </c>
      <c r="E106" s="65">
        <v>2442441</v>
      </c>
      <c r="F106" s="64">
        <v>0</v>
      </c>
      <c r="G106" s="64">
        <v>0</v>
      </c>
      <c r="H106" s="64">
        <v>5</v>
      </c>
      <c r="I106" s="64">
        <v>2</v>
      </c>
      <c r="J106" s="64">
        <v>0</v>
      </c>
      <c r="K106" s="64">
        <v>5</v>
      </c>
      <c r="L106" s="64">
        <v>0</v>
      </c>
      <c r="M106" s="64">
        <v>1</v>
      </c>
      <c r="N106" s="64">
        <v>6</v>
      </c>
      <c r="O106" s="64">
        <v>10</v>
      </c>
      <c r="P106" s="64">
        <v>6</v>
      </c>
      <c r="Q106" s="64">
        <v>2</v>
      </c>
      <c r="R106" s="64">
        <v>2</v>
      </c>
      <c r="S106" s="64">
        <v>3</v>
      </c>
      <c r="T106" s="64">
        <v>0</v>
      </c>
      <c r="U106" s="64">
        <v>0</v>
      </c>
      <c r="V106" s="65">
        <v>1466058</v>
      </c>
      <c r="W106" s="63">
        <f t="shared" si="28"/>
        <v>42</v>
      </c>
      <c r="X106">
        <f t="shared" si="29"/>
        <v>1</v>
      </c>
      <c r="Y106">
        <f t="shared" si="30"/>
        <v>0</v>
      </c>
      <c r="Z106">
        <f t="shared" si="31"/>
        <v>0</v>
      </c>
      <c r="AA106">
        <f t="shared" si="32"/>
        <v>0</v>
      </c>
      <c r="AB106">
        <f t="shared" si="33"/>
        <v>0</v>
      </c>
      <c r="AC106">
        <f t="shared" si="34"/>
        <v>0</v>
      </c>
      <c r="AD106">
        <f t="shared" si="35"/>
        <v>0</v>
      </c>
      <c r="AE106">
        <f t="shared" si="36"/>
        <v>0</v>
      </c>
      <c r="AF106">
        <f t="shared" si="37"/>
        <v>0</v>
      </c>
      <c r="AG106">
        <f t="shared" si="38"/>
        <v>0</v>
      </c>
      <c r="AH106">
        <f t="shared" si="39"/>
        <v>0</v>
      </c>
      <c r="AI106">
        <f t="shared" si="40"/>
        <v>0</v>
      </c>
      <c r="AJ106">
        <f t="shared" si="41"/>
        <v>0</v>
      </c>
      <c r="AK106">
        <f t="shared" si="42"/>
        <v>0</v>
      </c>
      <c r="AL106">
        <f t="shared" si="43"/>
        <v>0</v>
      </c>
      <c r="AM106">
        <f t="shared" si="44"/>
        <v>0</v>
      </c>
      <c r="AN106">
        <f t="shared" si="45"/>
        <v>0</v>
      </c>
      <c r="AO106">
        <f t="shared" si="46"/>
        <v>0</v>
      </c>
      <c r="AP106">
        <f t="shared" si="47"/>
        <v>0</v>
      </c>
      <c r="AQ106">
        <f t="shared" si="48"/>
        <v>0</v>
      </c>
      <c r="AR106">
        <f t="shared" si="49"/>
        <v>0</v>
      </c>
      <c r="AS106">
        <f t="shared" si="50"/>
        <v>0</v>
      </c>
      <c r="AT106">
        <f t="shared" si="51"/>
        <v>0</v>
      </c>
      <c r="AU106">
        <f t="shared" si="52"/>
        <v>0</v>
      </c>
      <c r="AV106">
        <f t="shared" si="53"/>
        <v>0</v>
      </c>
      <c r="AW106">
        <f t="shared" si="54"/>
        <v>0</v>
      </c>
      <c r="AX106">
        <f t="shared" si="55"/>
        <v>0</v>
      </c>
    </row>
    <row r="107" spans="1:50" ht="94.5" x14ac:dyDescent="0.25">
      <c r="A107" s="115">
        <v>106</v>
      </c>
      <c r="B107" s="64" t="s">
        <v>513</v>
      </c>
      <c r="C107" s="64" t="s">
        <v>556</v>
      </c>
      <c r="D107" s="64" t="s">
        <v>557</v>
      </c>
      <c r="E107" s="60">
        <v>1014000</v>
      </c>
      <c r="F107" s="61">
        <v>10</v>
      </c>
      <c r="G107" s="61">
        <v>0</v>
      </c>
      <c r="H107" s="61">
        <v>5</v>
      </c>
      <c r="I107" s="61">
        <v>1</v>
      </c>
      <c r="J107" s="61">
        <v>0</v>
      </c>
      <c r="K107" s="61">
        <v>1</v>
      </c>
      <c r="L107" s="61">
        <v>0</v>
      </c>
      <c r="M107" s="61">
        <v>1</v>
      </c>
      <c r="N107" s="61">
        <v>10</v>
      </c>
      <c r="O107" s="61">
        <v>0</v>
      </c>
      <c r="P107" s="61">
        <v>10</v>
      </c>
      <c r="Q107" s="61">
        <v>1</v>
      </c>
      <c r="R107" s="61">
        <v>0</v>
      </c>
      <c r="S107" s="61">
        <v>3</v>
      </c>
      <c r="T107" s="61">
        <v>0</v>
      </c>
      <c r="U107" s="61">
        <v>0</v>
      </c>
      <c r="V107" s="60">
        <v>375180</v>
      </c>
      <c r="W107" s="63">
        <f t="shared" si="28"/>
        <v>42</v>
      </c>
      <c r="X107">
        <f t="shared" si="29"/>
        <v>0</v>
      </c>
      <c r="Y107">
        <f t="shared" si="30"/>
        <v>0</v>
      </c>
      <c r="Z107">
        <f t="shared" si="31"/>
        <v>0</v>
      </c>
      <c r="AA107">
        <f t="shared" si="32"/>
        <v>0</v>
      </c>
      <c r="AB107">
        <f t="shared" si="33"/>
        <v>0</v>
      </c>
      <c r="AC107">
        <f t="shared" si="34"/>
        <v>0</v>
      </c>
      <c r="AD107">
        <f t="shared" si="35"/>
        <v>0</v>
      </c>
      <c r="AE107">
        <f t="shared" si="36"/>
        <v>0</v>
      </c>
      <c r="AF107">
        <f t="shared" si="37"/>
        <v>0</v>
      </c>
      <c r="AG107">
        <f t="shared" si="38"/>
        <v>0</v>
      </c>
      <c r="AH107">
        <f t="shared" si="39"/>
        <v>0</v>
      </c>
      <c r="AI107">
        <f t="shared" si="40"/>
        <v>0</v>
      </c>
      <c r="AJ107">
        <f t="shared" si="41"/>
        <v>0</v>
      </c>
      <c r="AK107">
        <f t="shared" si="42"/>
        <v>0</v>
      </c>
      <c r="AL107">
        <f t="shared" si="43"/>
        <v>0</v>
      </c>
      <c r="AM107">
        <f t="shared" si="44"/>
        <v>0</v>
      </c>
      <c r="AN107">
        <f t="shared" si="45"/>
        <v>0</v>
      </c>
      <c r="AO107">
        <f t="shared" si="46"/>
        <v>0</v>
      </c>
      <c r="AP107">
        <f t="shared" si="47"/>
        <v>0</v>
      </c>
      <c r="AQ107">
        <f t="shared" si="48"/>
        <v>0</v>
      </c>
      <c r="AR107">
        <f t="shared" si="49"/>
        <v>0</v>
      </c>
      <c r="AS107">
        <f t="shared" si="50"/>
        <v>0</v>
      </c>
      <c r="AT107">
        <f t="shared" si="51"/>
        <v>0</v>
      </c>
      <c r="AU107">
        <f t="shared" si="52"/>
        <v>0</v>
      </c>
      <c r="AV107">
        <f t="shared" si="53"/>
        <v>0</v>
      </c>
      <c r="AW107">
        <f t="shared" si="54"/>
        <v>0</v>
      </c>
      <c r="AX107">
        <f t="shared" si="55"/>
        <v>1</v>
      </c>
    </row>
    <row r="108" spans="1:50" ht="78.75" x14ac:dyDescent="0.25">
      <c r="A108" s="115">
        <v>107</v>
      </c>
      <c r="B108" s="64" t="s">
        <v>513</v>
      </c>
      <c r="C108" s="64" t="s">
        <v>558</v>
      </c>
      <c r="D108" s="64" t="s">
        <v>559</v>
      </c>
      <c r="E108" s="60">
        <v>2100000</v>
      </c>
      <c r="F108" s="61">
        <v>10</v>
      </c>
      <c r="G108" s="61">
        <v>0</v>
      </c>
      <c r="H108" s="61">
        <v>3</v>
      </c>
      <c r="I108" s="61">
        <v>3</v>
      </c>
      <c r="J108" s="61">
        <v>0</v>
      </c>
      <c r="K108" s="61">
        <v>5</v>
      </c>
      <c r="L108" s="61">
        <v>0</v>
      </c>
      <c r="M108" s="61">
        <v>1</v>
      </c>
      <c r="N108" s="61">
        <v>3</v>
      </c>
      <c r="O108" s="61">
        <v>0</v>
      </c>
      <c r="P108" s="61">
        <v>10</v>
      </c>
      <c r="Q108" s="61">
        <v>2</v>
      </c>
      <c r="R108" s="61">
        <v>2</v>
      </c>
      <c r="S108" s="61">
        <v>3</v>
      </c>
      <c r="T108" s="61">
        <v>0</v>
      </c>
      <c r="U108" s="61">
        <v>0</v>
      </c>
      <c r="V108" s="60">
        <v>630000</v>
      </c>
      <c r="W108" s="63">
        <f t="shared" si="28"/>
        <v>42</v>
      </c>
      <c r="X108">
        <f t="shared" si="29"/>
        <v>0</v>
      </c>
      <c r="Y108">
        <f t="shared" si="30"/>
        <v>0</v>
      </c>
      <c r="Z108">
        <f t="shared" si="31"/>
        <v>0</v>
      </c>
      <c r="AA108">
        <f t="shared" si="32"/>
        <v>0</v>
      </c>
      <c r="AB108">
        <f t="shared" si="33"/>
        <v>0</v>
      </c>
      <c r="AC108">
        <f t="shared" si="34"/>
        <v>0</v>
      </c>
      <c r="AD108">
        <f t="shared" si="35"/>
        <v>0</v>
      </c>
      <c r="AE108">
        <f t="shared" si="36"/>
        <v>0</v>
      </c>
      <c r="AF108">
        <f t="shared" si="37"/>
        <v>0</v>
      </c>
      <c r="AG108">
        <f t="shared" si="38"/>
        <v>0</v>
      </c>
      <c r="AH108">
        <f t="shared" si="39"/>
        <v>0</v>
      </c>
      <c r="AI108">
        <f t="shared" si="40"/>
        <v>0</v>
      </c>
      <c r="AJ108">
        <f t="shared" si="41"/>
        <v>0</v>
      </c>
      <c r="AK108">
        <f t="shared" si="42"/>
        <v>0</v>
      </c>
      <c r="AL108">
        <f t="shared" si="43"/>
        <v>0</v>
      </c>
      <c r="AM108">
        <f t="shared" si="44"/>
        <v>0</v>
      </c>
      <c r="AN108">
        <f t="shared" si="45"/>
        <v>0</v>
      </c>
      <c r="AO108">
        <f t="shared" si="46"/>
        <v>0</v>
      </c>
      <c r="AP108">
        <f t="shared" si="47"/>
        <v>0</v>
      </c>
      <c r="AQ108">
        <f t="shared" si="48"/>
        <v>0</v>
      </c>
      <c r="AR108">
        <f t="shared" si="49"/>
        <v>0</v>
      </c>
      <c r="AS108">
        <f t="shared" si="50"/>
        <v>0</v>
      </c>
      <c r="AT108">
        <f t="shared" si="51"/>
        <v>0</v>
      </c>
      <c r="AU108">
        <f t="shared" si="52"/>
        <v>0</v>
      </c>
      <c r="AV108">
        <f t="shared" si="53"/>
        <v>0</v>
      </c>
      <c r="AW108">
        <f t="shared" si="54"/>
        <v>0</v>
      </c>
      <c r="AX108">
        <f t="shared" si="55"/>
        <v>1</v>
      </c>
    </row>
    <row r="109" spans="1:50" ht="94.5" x14ac:dyDescent="0.25">
      <c r="A109" s="115">
        <v>108</v>
      </c>
      <c r="B109" s="64" t="s">
        <v>513</v>
      </c>
      <c r="C109" s="64" t="s">
        <v>23</v>
      </c>
      <c r="D109" s="64" t="s">
        <v>560</v>
      </c>
      <c r="E109" s="60">
        <v>2500000</v>
      </c>
      <c r="F109" s="61">
        <v>10</v>
      </c>
      <c r="G109" s="61">
        <v>0</v>
      </c>
      <c r="H109" s="61">
        <v>5</v>
      </c>
      <c r="I109" s="61">
        <v>3</v>
      </c>
      <c r="J109" s="61">
        <v>0</v>
      </c>
      <c r="K109" s="61">
        <v>1</v>
      </c>
      <c r="L109" s="61">
        <v>0</v>
      </c>
      <c r="M109" s="61">
        <v>1</v>
      </c>
      <c r="N109" s="61">
        <v>6</v>
      </c>
      <c r="O109" s="61">
        <v>0</v>
      </c>
      <c r="P109" s="61">
        <v>10</v>
      </c>
      <c r="Q109" s="61">
        <v>1</v>
      </c>
      <c r="R109" s="61">
        <v>2</v>
      </c>
      <c r="S109" s="61">
        <v>3</v>
      </c>
      <c r="T109" s="61">
        <v>0</v>
      </c>
      <c r="U109" s="61">
        <v>0</v>
      </c>
      <c r="V109" s="60">
        <v>925000</v>
      </c>
      <c r="W109" s="63">
        <f t="shared" si="28"/>
        <v>42</v>
      </c>
      <c r="X109">
        <f t="shared" si="29"/>
        <v>0</v>
      </c>
      <c r="Y109">
        <f t="shared" si="30"/>
        <v>0</v>
      </c>
      <c r="Z109">
        <f t="shared" si="31"/>
        <v>0</v>
      </c>
      <c r="AA109">
        <f t="shared" si="32"/>
        <v>0</v>
      </c>
      <c r="AB109">
        <f t="shared" si="33"/>
        <v>0</v>
      </c>
      <c r="AC109">
        <f t="shared" si="34"/>
        <v>0</v>
      </c>
      <c r="AD109">
        <f t="shared" si="35"/>
        <v>0</v>
      </c>
      <c r="AE109">
        <f t="shared" si="36"/>
        <v>0</v>
      </c>
      <c r="AF109">
        <f t="shared" si="37"/>
        <v>0</v>
      </c>
      <c r="AG109">
        <f t="shared" si="38"/>
        <v>0</v>
      </c>
      <c r="AH109">
        <f t="shared" si="39"/>
        <v>0</v>
      </c>
      <c r="AI109">
        <f t="shared" si="40"/>
        <v>0</v>
      </c>
      <c r="AJ109">
        <f t="shared" si="41"/>
        <v>0</v>
      </c>
      <c r="AK109">
        <f t="shared" si="42"/>
        <v>0</v>
      </c>
      <c r="AL109">
        <f t="shared" si="43"/>
        <v>0</v>
      </c>
      <c r="AM109">
        <f t="shared" si="44"/>
        <v>0</v>
      </c>
      <c r="AN109">
        <f t="shared" si="45"/>
        <v>0</v>
      </c>
      <c r="AO109">
        <f t="shared" si="46"/>
        <v>0</v>
      </c>
      <c r="AP109">
        <f t="shared" si="47"/>
        <v>0</v>
      </c>
      <c r="AQ109">
        <f t="shared" si="48"/>
        <v>0</v>
      </c>
      <c r="AR109">
        <f t="shared" si="49"/>
        <v>0</v>
      </c>
      <c r="AS109">
        <f t="shared" si="50"/>
        <v>0</v>
      </c>
      <c r="AT109">
        <f t="shared" si="51"/>
        <v>0</v>
      </c>
      <c r="AU109">
        <f t="shared" si="52"/>
        <v>0</v>
      </c>
      <c r="AV109">
        <f t="shared" si="53"/>
        <v>0</v>
      </c>
      <c r="AW109">
        <f t="shared" si="54"/>
        <v>0</v>
      </c>
      <c r="AX109">
        <f t="shared" si="55"/>
        <v>1</v>
      </c>
    </row>
    <row r="110" spans="1:50" ht="110.25" x14ac:dyDescent="0.25">
      <c r="A110" s="115">
        <v>109</v>
      </c>
      <c r="B110" s="64" t="s">
        <v>513</v>
      </c>
      <c r="C110" s="64" t="s">
        <v>23</v>
      </c>
      <c r="D110" s="64" t="s">
        <v>561</v>
      </c>
      <c r="E110" s="60">
        <v>2500000</v>
      </c>
      <c r="F110" s="61">
        <v>10</v>
      </c>
      <c r="G110" s="61">
        <v>0</v>
      </c>
      <c r="H110" s="61">
        <v>5</v>
      </c>
      <c r="I110" s="61">
        <v>3</v>
      </c>
      <c r="J110" s="61">
        <v>0</v>
      </c>
      <c r="K110" s="61">
        <v>1</v>
      </c>
      <c r="L110" s="61">
        <v>0</v>
      </c>
      <c r="M110" s="61">
        <v>1</v>
      </c>
      <c r="N110" s="61">
        <v>6</v>
      </c>
      <c r="O110" s="61">
        <v>0</v>
      </c>
      <c r="P110" s="61">
        <v>10</v>
      </c>
      <c r="Q110" s="61">
        <v>1</v>
      </c>
      <c r="R110" s="61">
        <v>2</v>
      </c>
      <c r="S110" s="61">
        <v>3</v>
      </c>
      <c r="T110" s="61">
        <v>0</v>
      </c>
      <c r="U110" s="61">
        <v>0</v>
      </c>
      <c r="V110" s="60">
        <v>925000</v>
      </c>
      <c r="W110" s="63">
        <f t="shared" si="28"/>
        <v>42</v>
      </c>
      <c r="X110">
        <f t="shared" si="29"/>
        <v>0</v>
      </c>
      <c r="Y110">
        <f t="shared" si="30"/>
        <v>0</v>
      </c>
      <c r="Z110">
        <f t="shared" si="31"/>
        <v>0</v>
      </c>
      <c r="AA110">
        <f t="shared" si="32"/>
        <v>0</v>
      </c>
      <c r="AB110">
        <f t="shared" si="33"/>
        <v>0</v>
      </c>
      <c r="AC110">
        <f t="shared" si="34"/>
        <v>0</v>
      </c>
      <c r="AD110">
        <f t="shared" si="35"/>
        <v>0</v>
      </c>
      <c r="AE110">
        <f t="shared" si="36"/>
        <v>0</v>
      </c>
      <c r="AF110">
        <f t="shared" si="37"/>
        <v>0</v>
      </c>
      <c r="AG110">
        <f t="shared" si="38"/>
        <v>0</v>
      </c>
      <c r="AH110">
        <f t="shared" si="39"/>
        <v>0</v>
      </c>
      <c r="AI110">
        <f t="shared" si="40"/>
        <v>0</v>
      </c>
      <c r="AJ110">
        <f t="shared" si="41"/>
        <v>0</v>
      </c>
      <c r="AK110">
        <f t="shared" si="42"/>
        <v>0</v>
      </c>
      <c r="AL110">
        <f t="shared" si="43"/>
        <v>0</v>
      </c>
      <c r="AM110">
        <f t="shared" si="44"/>
        <v>0</v>
      </c>
      <c r="AN110">
        <f t="shared" si="45"/>
        <v>0</v>
      </c>
      <c r="AO110">
        <f t="shared" si="46"/>
        <v>0</v>
      </c>
      <c r="AP110">
        <f t="shared" si="47"/>
        <v>0</v>
      </c>
      <c r="AQ110">
        <f t="shared" si="48"/>
        <v>0</v>
      </c>
      <c r="AR110">
        <f t="shared" si="49"/>
        <v>0</v>
      </c>
      <c r="AS110">
        <f t="shared" si="50"/>
        <v>0</v>
      </c>
      <c r="AT110">
        <f t="shared" si="51"/>
        <v>0</v>
      </c>
      <c r="AU110">
        <f t="shared" si="52"/>
        <v>0</v>
      </c>
      <c r="AV110">
        <f t="shared" si="53"/>
        <v>0</v>
      </c>
      <c r="AW110">
        <f t="shared" si="54"/>
        <v>0</v>
      </c>
      <c r="AX110">
        <f t="shared" si="55"/>
        <v>1</v>
      </c>
    </row>
    <row r="111" spans="1:50" ht="94.5" x14ac:dyDescent="0.25">
      <c r="A111" s="115">
        <v>110</v>
      </c>
      <c r="B111" s="64" t="s">
        <v>644</v>
      </c>
      <c r="C111" s="64" t="s">
        <v>662</v>
      </c>
      <c r="D111" s="64" t="s">
        <v>671</v>
      </c>
      <c r="E111" s="65">
        <v>3000000</v>
      </c>
      <c r="F111" s="64">
        <v>10</v>
      </c>
      <c r="G111" s="64">
        <v>0</v>
      </c>
      <c r="H111" s="64">
        <v>5</v>
      </c>
      <c r="I111" s="64">
        <v>2</v>
      </c>
      <c r="J111" s="64">
        <v>0</v>
      </c>
      <c r="K111" s="64">
        <v>2</v>
      </c>
      <c r="L111" s="64">
        <v>0</v>
      </c>
      <c r="M111" s="64">
        <v>1</v>
      </c>
      <c r="N111" s="64">
        <v>6</v>
      </c>
      <c r="O111" s="64">
        <v>0</v>
      </c>
      <c r="P111" s="64">
        <v>10</v>
      </c>
      <c r="Q111" s="64">
        <v>1</v>
      </c>
      <c r="R111" s="64">
        <v>2</v>
      </c>
      <c r="S111" s="64">
        <v>3</v>
      </c>
      <c r="T111" s="64">
        <v>0</v>
      </c>
      <c r="U111" s="64">
        <v>0</v>
      </c>
      <c r="V111" s="65">
        <v>1110000</v>
      </c>
      <c r="W111" s="63">
        <f t="shared" si="28"/>
        <v>42</v>
      </c>
      <c r="X111">
        <f t="shared" si="29"/>
        <v>0</v>
      </c>
      <c r="Y111">
        <f t="shared" si="30"/>
        <v>0</v>
      </c>
      <c r="Z111">
        <f t="shared" si="31"/>
        <v>0</v>
      </c>
      <c r="AA111">
        <f t="shared" si="32"/>
        <v>0</v>
      </c>
      <c r="AB111">
        <f t="shared" si="33"/>
        <v>0</v>
      </c>
      <c r="AC111">
        <f t="shared" si="34"/>
        <v>0</v>
      </c>
      <c r="AD111">
        <f t="shared" si="35"/>
        <v>0</v>
      </c>
      <c r="AE111">
        <f t="shared" si="36"/>
        <v>0</v>
      </c>
      <c r="AF111">
        <f t="shared" si="37"/>
        <v>0</v>
      </c>
      <c r="AG111">
        <f t="shared" si="38"/>
        <v>0</v>
      </c>
      <c r="AH111">
        <f t="shared" si="39"/>
        <v>0</v>
      </c>
      <c r="AI111">
        <f t="shared" si="40"/>
        <v>0</v>
      </c>
      <c r="AJ111">
        <f t="shared" si="41"/>
        <v>0</v>
      </c>
      <c r="AK111">
        <f t="shared" si="42"/>
        <v>0</v>
      </c>
      <c r="AL111">
        <f t="shared" si="43"/>
        <v>0</v>
      </c>
      <c r="AM111">
        <f t="shared" si="44"/>
        <v>0</v>
      </c>
      <c r="AN111">
        <f t="shared" si="45"/>
        <v>0</v>
      </c>
      <c r="AO111">
        <f t="shared" si="46"/>
        <v>0</v>
      </c>
      <c r="AP111">
        <f t="shared" si="47"/>
        <v>0</v>
      </c>
      <c r="AQ111">
        <f t="shared" si="48"/>
        <v>0</v>
      </c>
      <c r="AR111">
        <f t="shared" si="49"/>
        <v>0</v>
      </c>
      <c r="AS111">
        <f t="shared" si="50"/>
        <v>0</v>
      </c>
      <c r="AT111">
        <f t="shared" si="51"/>
        <v>0</v>
      </c>
      <c r="AU111">
        <f t="shared" si="52"/>
        <v>0</v>
      </c>
      <c r="AV111">
        <f t="shared" si="53"/>
        <v>0</v>
      </c>
      <c r="AW111">
        <f t="shared" si="54"/>
        <v>0</v>
      </c>
      <c r="AX111">
        <f t="shared" si="55"/>
        <v>1</v>
      </c>
    </row>
    <row r="112" spans="1:50" ht="47.25" x14ac:dyDescent="0.25">
      <c r="A112" s="115">
        <v>111</v>
      </c>
      <c r="B112" s="61" t="s">
        <v>644</v>
      </c>
      <c r="C112" s="61" t="s">
        <v>249</v>
      </c>
      <c r="D112" s="61" t="s">
        <v>704</v>
      </c>
      <c r="E112" s="60">
        <v>1000000</v>
      </c>
      <c r="F112" s="61">
        <v>10</v>
      </c>
      <c r="G112" s="61">
        <v>0</v>
      </c>
      <c r="H112" s="61">
        <v>5</v>
      </c>
      <c r="I112" s="61">
        <v>1</v>
      </c>
      <c r="J112" s="61">
        <v>0</v>
      </c>
      <c r="K112" s="61">
        <v>5</v>
      </c>
      <c r="L112" s="61">
        <v>0</v>
      </c>
      <c r="M112" s="61">
        <v>1</v>
      </c>
      <c r="N112" s="61">
        <v>4</v>
      </c>
      <c r="O112" s="61">
        <v>0</v>
      </c>
      <c r="P112" s="61">
        <v>10</v>
      </c>
      <c r="Q112" s="61">
        <v>1</v>
      </c>
      <c r="R112" s="61">
        <v>2</v>
      </c>
      <c r="S112" s="61">
        <v>3</v>
      </c>
      <c r="T112" s="61">
        <v>0</v>
      </c>
      <c r="U112" s="61">
        <v>0</v>
      </c>
      <c r="V112" s="60">
        <v>370000</v>
      </c>
      <c r="W112" s="63">
        <f t="shared" si="28"/>
        <v>42</v>
      </c>
      <c r="X112">
        <f t="shared" si="29"/>
        <v>0</v>
      </c>
      <c r="Y112">
        <f t="shared" si="30"/>
        <v>0</v>
      </c>
      <c r="Z112">
        <f t="shared" si="31"/>
        <v>0</v>
      </c>
      <c r="AA112">
        <f t="shared" si="32"/>
        <v>0</v>
      </c>
      <c r="AB112">
        <f t="shared" si="33"/>
        <v>0</v>
      </c>
      <c r="AC112">
        <f t="shared" si="34"/>
        <v>0</v>
      </c>
      <c r="AD112">
        <f t="shared" si="35"/>
        <v>0</v>
      </c>
      <c r="AE112">
        <f t="shared" si="36"/>
        <v>0</v>
      </c>
      <c r="AF112">
        <f t="shared" si="37"/>
        <v>0</v>
      </c>
      <c r="AG112">
        <f t="shared" si="38"/>
        <v>0</v>
      </c>
      <c r="AH112">
        <f t="shared" si="39"/>
        <v>0</v>
      </c>
      <c r="AI112">
        <f t="shared" si="40"/>
        <v>0</v>
      </c>
      <c r="AJ112">
        <f t="shared" si="41"/>
        <v>0</v>
      </c>
      <c r="AK112">
        <f t="shared" si="42"/>
        <v>0</v>
      </c>
      <c r="AL112">
        <f t="shared" si="43"/>
        <v>0</v>
      </c>
      <c r="AM112">
        <f t="shared" si="44"/>
        <v>0</v>
      </c>
      <c r="AN112">
        <f t="shared" si="45"/>
        <v>0</v>
      </c>
      <c r="AO112">
        <f t="shared" si="46"/>
        <v>0</v>
      </c>
      <c r="AP112">
        <f t="shared" si="47"/>
        <v>0</v>
      </c>
      <c r="AQ112">
        <f t="shared" si="48"/>
        <v>0</v>
      </c>
      <c r="AR112">
        <f t="shared" si="49"/>
        <v>0</v>
      </c>
      <c r="AS112">
        <f t="shared" si="50"/>
        <v>0</v>
      </c>
      <c r="AT112">
        <f t="shared" si="51"/>
        <v>0</v>
      </c>
      <c r="AU112">
        <f t="shared" si="52"/>
        <v>0</v>
      </c>
      <c r="AV112">
        <f t="shared" si="53"/>
        <v>0</v>
      </c>
      <c r="AW112">
        <f t="shared" si="54"/>
        <v>0</v>
      </c>
      <c r="AX112">
        <f t="shared" si="55"/>
        <v>1</v>
      </c>
    </row>
    <row r="113" spans="1:50" ht="63" x14ac:dyDescent="0.25">
      <c r="A113" s="115">
        <v>112</v>
      </c>
      <c r="B113" s="61" t="s">
        <v>644</v>
      </c>
      <c r="C113" s="61" t="s">
        <v>707</v>
      </c>
      <c r="D113" s="61" t="s">
        <v>708</v>
      </c>
      <c r="E113" s="60">
        <v>2000000</v>
      </c>
      <c r="F113" s="61">
        <v>10</v>
      </c>
      <c r="G113" s="61">
        <v>0</v>
      </c>
      <c r="H113" s="61">
        <v>5</v>
      </c>
      <c r="I113" s="61">
        <v>2</v>
      </c>
      <c r="J113" s="61">
        <v>0</v>
      </c>
      <c r="K113" s="61">
        <v>4</v>
      </c>
      <c r="L113" s="61">
        <v>0</v>
      </c>
      <c r="M113" s="61">
        <v>1</v>
      </c>
      <c r="N113" s="61">
        <v>4</v>
      </c>
      <c r="O113" s="61">
        <v>0</v>
      </c>
      <c r="P113" s="61">
        <v>10</v>
      </c>
      <c r="Q113" s="61">
        <v>1</v>
      </c>
      <c r="R113" s="61">
        <v>2</v>
      </c>
      <c r="S113" s="61">
        <v>3</v>
      </c>
      <c r="T113" s="61">
        <v>0</v>
      </c>
      <c r="U113" s="61">
        <v>0</v>
      </c>
      <c r="V113" s="60">
        <v>900000</v>
      </c>
      <c r="W113" s="63">
        <f t="shared" si="28"/>
        <v>42</v>
      </c>
      <c r="X113">
        <f t="shared" si="29"/>
        <v>0</v>
      </c>
      <c r="Y113">
        <f t="shared" si="30"/>
        <v>0</v>
      </c>
      <c r="Z113">
        <f t="shared" si="31"/>
        <v>0</v>
      </c>
      <c r="AA113">
        <f t="shared" si="32"/>
        <v>0</v>
      </c>
      <c r="AB113">
        <f t="shared" si="33"/>
        <v>0</v>
      </c>
      <c r="AC113">
        <f t="shared" si="34"/>
        <v>0</v>
      </c>
      <c r="AD113">
        <f t="shared" si="35"/>
        <v>0</v>
      </c>
      <c r="AE113">
        <f t="shared" si="36"/>
        <v>0</v>
      </c>
      <c r="AF113">
        <f t="shared" si="37"/>
        <v>0</v>
      </c>
      <c r="AG113">
        <f t="shared" si="38"/>
        <v>0</v>
      </c>
      <c r="AH113">
        <f t="shared" si="39"/>
        <v>0</v>
      </c>
      <c r="AI113">
        <f t="shared" si="40"/>
        <v>0</v>
      </c>
      <c r="AJ113">
        <f t="shared" si="41"/>
        <v>0</v>
      </c>
      <c r="AK113">
        <f t="shared" si="42"/>
        <v>0</v>
      </c>
      <c r="AL113">
        <f t="shared" si="43"/>
        <v>0</v>
      </c>
      <c r="AM113">
        <f t="shared" si="44"/>
        <v>0</v>
      </c>
      <c r="AN113">
        <f t="shared" si="45"/>
        <v>0</v>
      </c>
      <c r="AO113">
        <f t="shared" si="46"/>
        <v>0</v>
      </c>
      <c r="AP113">
        <f t="shared" si="47"/>
        <v>0</v>
      </c>
      <c r="AQ113">
        <f t="shared" si="48"/>
        <v>0</v>
      </c>
      <c r="AR113">
        <f t="shared" si="49"/>
        <v>0</v>
      </c>
      <c r="AS113">
        <f t="shared" si="50"/>
        <v>0</v>
      </c>
      <c r="AT113">
        <f t="shared" si="51"/>
        <v>0</v>
      </c>
      <c r="AU113">
        <f t="shared" si="52"/>
        <v>0</v>
      </c>
      <c r="AV113">
        <f t="shared" si="53"/>
        <v>0</v>
      </c>
      <c r="AW113">
        <f t="shared" si="54"/>
        <v>0</v>
      </c>
      <c r="AX113">
        <f t="shared" si="55"/>
        <v>1</v>
      </c>
    </row>
    <row r="114" spans="1:50" ht="63" x14ac:dyDescent="0.25">
      <c r="A114" s="115">
        <v>113</v>
      </c>
      <c r="B114" s="61" t="s">
        <v>644</v>
      </c>
      <c r="C114" s="61" t="s">
        <v>724</v>
      </c>
      <c r="D114" s="61" t="s">
        <v>725</v>
      </c>
      <c r="E114" s="60">
        <v>600000</v>
      </c>
      <c r="F114" s="61">
        <v>10</v>
      </c>
      <c r="G114" s="61">
        <v>0</v>
      </c>
      <c r="H114" s="61">
        <v>3</v>
      </c>
      <c r="I114" s="61">
        <v>3</v>
      </c>
      <c r="J114" s="61">
        <v>0</v>
      </c>
      <c r="K114" s="61">
        <v>1</v>
      </c>
      <c r="L114" s="61">
        <v>0</v>
      </c>
      <c r="M114" s="61">
        <v>4</v>
      </c>
      <c r="N114" s="61">
        <v>5</v>
      </c>
      <c r="O114" s="61">
        <v>0</v>
      </c>
      <c r="P114" s="61">
        <v>10</v>
      </c>
      <c r="Q114" s="61">
        <v>1</v>
      </c>
      <c r="R114" s="61">
        <v>2</v>
      </c>
      <c r="S114" s="61">
        <v>3</v>
      </c>
      <c r="T114" s="61">
        <v>0</v>
      </c>
      <c r="U114" s="61">
        <v>0</v>
      </c>
      <c r="V114" s="60">
        <v>222000</v>
      </c>
      <c r="W114" s="63">
        <f t="shared" si="28"/>
        <v>42</v>
      </c>
      <c r="X114">
        <f t="shared" si="29"/>
        <v>0</v>
      </c>
      <c r="Y114">
        <f t="shared" si="30"/>
        <v>0</v>
      </c>
      <c r="Z114">
        <f t="shared" si="31"/>
        <v>0</v>
      </c>
      <c r="AA114">
        <f t="shared" si="32"/>
        <v>0</v>
      </c>
      <c r="AB114">
        <f t="shared" si="33"/>
        <v>0</v>
      </c>
      <c r="AC114">
        <f t="shared" si="34"/>
        <v>0</v>
      </c>
      <c r="AD114">
        <f t="shared" si="35"/>
        <v>0</v>
      </c>
      <c r="AE114">
        <f t="shared" si="36"/>
        <v>0</v>
      </c>
      <c r="AF114">
        <f t="shared" si="37"/>
        <v>0</v>
      </c>
      <c r="AG114">
        <f t="shared" si="38"/>
        <v>0</v>
      </c>
      <c r="AH114">
        <f t="shared" si="39"/>
        <v>0</v>
      </c>
      <c r="AI114">
        <f t="shared" si="40"/>
        <v>0</v>
      </c>
      <c r="AJ114">
        <f t="shared" si="41"/>
        <v>0</v>
      </c>
      <c r="AK114">
        <f t="shared" si="42"/>
        <v>0</v>
      </c>
      <c r="AL114">
        <f t="shared" si="43"/>
        <v>0</v>
      </c>
      <c r="AM114">
        <f t="shared" si="44"/>
        <v>0</v>
      </c>
      <c r="AN114">
        <f t="shared" si="45"/>
        <v>0</v>
      </c>
      <c r="AO114">
        <f t="shared" si="46"/>
        <v>0</v>
      </c>
      <c r="AP114">
        <f t="shared" si="47"/>
        <v>0</v>
      </c>
      <c r="AQ114">
        <f t="shared" si="48"/>
        <v>0</v>
      </c>
      <c r="AR114">
        <f t="shared" si="49"/>
        <v>0</v>
      </c>
      <c r="AS114">
        <f t="shared" si="50"/>
        <v>0</v>
      </c>
      <c r="AT114">
        <f t="shared" si="51"/>
        <v>0</v>
      </c>
      <c r="AU114">
        <f t="shared" si="52"/>
        <v>0</v>
      </c>
      <c r="AV114">
        <f t="shared" si="53"/>
        <v>0</v>
      </c>
      <c r="AW114">
        <f t="shared" si="54"/>
        <v>0</v>
      </c>
      <c r="AX114">
        <f t="shared" si="55"/>
        <v>1</v>
      </c>
    </row>
    <row r="115" spans="1:50" ht="63" x14ac:dyDescent="0.25">
      <c r="A115" s="115">
        <v>114</v>
      </c>
      <c r="B115" s="61" t="s">
        <v>644</v>
      </c>
      <c r="C115" s="61" t="s">
        <v>740</v>
      </c>
      <c r="D115" s="61" t="s">
        <v>746</v>
      </c>
      <c r="E115" s="60">
        <v>970000</v>
      </c>
      <c r="F115" s="61">
        <v>10</v>
      </c>
      <c r="G115" s="61">
        <v>0</v>
      </c>
      <c r="H115" s="61">
        <v>3</v>
      </c>
      <c r="I115" s="61">
        <v>3</v>
      </c>
      <c r="J115" s="61">
        <v>0</v>
      </c>
      <c r="K115" s="61">
        <v>5</v>
      </c>
      <c r="L115" s="61">
        <v>0</v>
      </c>
      <c r="M115" s="61">
        <v>1</v>
      </c>
      <c r="N115" s="61">
        <v>1</v>
      </c>
      <c r="O115" s="61">
        <v>10</v>
      </c>
      <c r="P115" s="61">
        <v>2</v>
      </c>
      <c r="Q115" s="61">
        <v>2</v>
      </c>
      <c r="R115" s="61">
        <v>2</v>
      </c>
      <c r="S115" s="61">
        <v>3</v>
      </c>
      <c r="T115" s="61">
        <v>0</v>
      </c>
      <c r="U115" s="61">
        <v>0</v>
      </c>
      <c r="V115" s="60">
        <v>349200</v>
      </c>
      <c r="W115" s="63">
        <f t="shared" si="28"/>
        <v>42</v>
      </c>
      <c r="X115">
        <f t="shared" si="29"/>
        <v>0</v>
      </c>
      <c r="Y115">
        <f t="shared" si="30"/>
        <v>0</v>
      </c>
      <c r="Z115">
        <f t="shared" si="31"/>
        <v>0</v>
      </c>
      <c r="AA115">
        <f t="shared" si="32"/>
        <v>0</v>
      </c>
      <c r="AB115">
        <f t="shared" si="33"/>
        <v>0</v>
      </c>
      <c r="AC115">
        <f t="shared" si="34"/>
        <v>0</v>
      </c>
      <c r="AD115">
        <f t="shared" si="35"/>
        <v>0</v>
      </c>
      <c r="AE115">
        <f t="shared" si="36"/>
        <v>0</v>
      </c>
      <c r="AF115">
        <f t="shared" si="37"/>
        <v>0</v>
      </c>
      <c r="AG115">
        <f t="shared" si="38"/>
        <v>0</v>
      </c>
      <c r="AH115">
        <f t="shared" si="39"/>
        <v>0</v>
      </c>
      <c r="AI115">
        <f t="shared" si="40"/>
        <v>0</v>
      </c>
      <c r="AJ115">
        <f t="shared" si="41"/>
        <v>0</v>
      </c>
      <c r="AK115">
        <f t="shared" si="42"/>
        <v>0</v>
      </c>
      <c r="AL115">
        <f t="shared" si="43"/>
        <v>0</v>
      </c>
      <c r="AM115">
        <f t="shared" si="44"/>
        <v>0</v>
      </c>
      <c r="AN115">
        <f t="shared" si="45"/>
        <v>0</v>
      </c>
      <c r="AO115">
        <f t="shared" si="46"/>
        <v>0</v>
      </c>
      <c r="AP115">
        <f t="shared" si="47"/>
        <v>0</v>
      </c>
      <c r="AQ115">
        <f t="shared" si="48"/>
        <v>0</v>
      </c>
      <c r="AR115">
        <f t="shared" si="49"/>
        <v>0</v>
      </c>
      <c r="AS115">
        <f t="shared" si="50"/>
        <v>0</v>
      </c>
      <c r="AT115">
        <f t="shared" si="51"/>
        <v>0</v>
      </c>
      <c r="AU115">
        <f t="shared" si="52"/>
        <v>0</v>
      </c>
      <c r="AV115">
        <f t="shared" si="53"/>
        <v>0</v>
      </c>
      <c r="AW115">
        <f t="shared" si="54"/>
        <v>0</v>
      </c>
      <c r="AX115">
        <f t="shared" si="55"/>
        <v>1</v>
      </c>
    </row>
    <row r="116" spans="1:50" ht="31.5" x14ac:dyDescent="0.25">
      <c r="A116" s="115">
        <v>115</v>
      </c>
      <c r="B116" s="61" t="s">
        <v>786</v>
      </c>
      <c r="C116" s="61" t="s">
        <v>711</v>
      </c>
      <c r="D116" s="61" t="s">
        <v>787</v>
      </c>
      <c r="E116" s="60">
        <v>1320000</v>
      </c>
      <c r="F116" s="61">
        <v>4</v>
      </c>
      <c r="G116" s="61">
        <v>4</v>
      </c>
      <c r="H116" s="61">
        <v>5</v>
      </c>
      <c r="I116" s="61">
        <v>3</v>
      </c>
      <c r="J116" s="61">
        <v>2</v>
      </c>
      <c r="K116" s="61">
        <v>5</v>
      </c>
      <c r="L116" s="61">
        <v>0</v>
      </c>
      <c r="M116" s="61">
        <v>1</v>
      </c>
      <c r="N116" s="61">
        <v>2</v>
      </c>
      <c r="O116" s="61">
        <v>1</v>
      </c>
      <c r="P116" s="61">
        <v>10</v>
      </c>
      <c r="Q116" s="61">
        <v>2</v>
      </c>
      <c r="R116" s="61">
        <v>0</v>
      </c>
      <c r="S116" s="61">
        <v>0</v>
      </c>
      <c r="T116" s="61">
        <v>3</v>
      </c>
      <c r="U116" s="61">
        <v>0</v>
      </c>
      <c r="V116" s="60">
        <v>726000</v>
      </c>
      <c r="W116" s="63">
        <f t="shared" si="28"/>
        <v>42</v>
      </c>
      <c r="X116">
        <f t="shared" si="29"/>
        <v>0</v>
      </c>
      <c r="Y116">
        <f t="shared" si="30"/>
        <v>0</v>
      </c>
      <c r="Z116">
        <f t="shared" si="31"/>
        <v>0</v>
      </c>
      <c r="AA116">
        <f t="shared" si="32"/>
        <v>0</v>
      </c>
      <c r="AB116">
        <f t="shared" si="33"/>
        <v>0</v>
      </c>
      <c r="AC116">
        <f t="shared" si="34"/>
        <v>0</v>
      </c>
      <c r="AD116">
        <f t="shared" si="35"/>
        <v>0</v>
      </c>
      <c r="AE116">
        <f t="shared" si="36"/>
        <v>0</v>
      </c>
      <c r="AF116">
        <f t="shared" si="37"/>
        <v>0</v>
      </c>
      <c r="AG116">
        <f t="shared" si="38"/>
        <v>0</v>
      </c>
      <c r="AH116">
        <f t="shared" si="39"/>
        <v>0</v>
      </c>
      <c r="AI116">
        <f t="shared" si="40"/>
        <v>0</v>
      </c>
      <c r="AJ116">
        <f t="shared" si="41"/>
        <v>0</v>
      </c>
      <c r="AK116">
        <f t="shared" si="42"/>
        <v>0</v>
      </c>
      <c r="AL116">
        <f t="shared" si="43"/>
        <v>0</v>
      </c>
      <c r="AM116">
        <f t="shared" si="44"/>
        <v>0</v>
      </c>
      <c r="AN116">
        <f t="shared" si="45"/>
        <v>1</v>
      </c>
      <c r="AO116">
        <f t="shared" si="46"/>
        <v>0</v>
      </c>
      <c r="AP116">
        <f t="shared" si="47"/>
        <v>0</v>
      </c>
      <c r="AQ116">
        <f t="shared" si="48"/>
        <v>0</v>
      </c>
      <c r="AR116">
        <f t="shared" si="49"/>
        <v>0</v>
      </c>
      <c r="AS116">
        <f t="shared" si="50"/>
        <v>0</v>
      </c>
      <c r="AT116">
        <f t="shared" si="51"/>
        <v>0</v>
      </c>
      <c r="AU116">
        <f t="shared" si="52"/>
        <v>0</v>
      </c>
      <c r="AV116">
        <f t="shared" si="53"/>
        <v>0</v>
      </c>
      <c r="AW116">
        <f t="shared" si="54"/>
        <v>0</v>
      </c>
      <c r="AX116">
        <f t="shared" si="55"/>
        <v>0</v>
      </c>
    </row>
    <row r="117" spans="1:50" ht="31.5" x14ac:dyDescent="0.25">
      <c r="A117" s="115">
        <v>116</v>
      </c>
      <c r="B117" s="61" t="s">
        <v>786</v>
      </c>
      <c r="C117" s="61" t="s">
        <v>711</v>
      </c>
      <c r="D117" s="61" t="s">
        <v>788</v>
      </c>
      <c r="E117" s="60">
        <v>700000</v>
      </c>
      <c r="F117" s="61">
        <v>4</v>
      </c>
      <c r="G117" s="61">
        <v>4</v>
      </c>
      <c r="H117" s="61">
        <v>5</v>
      </c>
      <c r="I117" s="61">
        <v>2</v>
      </c>
      <c r="J117" s="61">
        <v>2</v>
      </c>
      <c r="K117" s="61">
        <v>4</v>
      </c>
      <c r="L117" s="61">
        <v>0</v>
      </c>
      <c r="M117" s="61">
        <v>1</v>
      </c>
      <c r="N117" s="61">
        <v>1</v>
      </c>
      <c r="O117" s="61">
        <v>1</v>
      </c>
      <c r="P117" s="61">
        <v>10</v>
      </c>
      <c r="Q117" s="61">
        <v>0</v>
      </c>
      <c r="R117" s="61">
        <v>2</v>
      </c>
      <c r="S117" s="61">
        <v>3</v>
      </c>
      <c r="T117" s="61">
        <v>3</v>
      </c>
      <c r="U117" s="61">
        <v>0</v>
      </c>
      <c r="V117" s="60">
        <v>385000</v>
      </c>
      <c r="W117" s="63">
        <f t="shared" si="28"/>
        <v>42</v>
      </c>
      <c r="X117">
        <f t="shared" si="29"/>
        <v>0</v>
      </c>
      <c r="Y117">
        <f t="shared" si="30"/>
        <v>0</v>
      </c>
      <c r="Z117">
        <f t="shared" si="31"/>
        <v>0</v>
      </c>
      <c r="AA117">
        <f t="shared" si="32"/>
        <v>0</v>
      </c>
      <c r="AB117">
        <f t="shared" si="33"/>
        <v>0</v>
      </c>
      <c r="AC117">
        <f t="shared" si="34"/>
        <v>0</v>
      </c>
      <c r="AD117">
        <f t="shared" si="35"/>
        <v>0</v>
      </c>
      <c r="AE117">
        <f t="shared" si="36"/>
        <v>0</v>
      </c>
      <c r="AF117">
        <f t="shared" si="37"/>
        <v>0</v>
      </c>
      <c r="AG117">
        <f t="shared" si="38"/>
        <v>0</v>
      </c>
      <c r="AH117">
        <f t="shared" si="39"/>
        <v>0</v>
      </c>
      <c r="AI117">
        <f t="shared" si="40"/>
        <v>0</v>
      </c>
      <c r="AJ117">
        <f t="shared" si="41"/>
        <v>0</v>
      </c>
      <c r="AK117">
        <f t="shared" si="42"/>
        <v>0</v>
      </c>
      <c r="AL117">
        <f t="shared" si="43"/>
        <v>0</v>
      </c>
      <c r="AM117">
        <f t="shared" si="44"/>
        <v>0</v>
      </c>
      <c r="AN117">
        <f t="shared" si="45"/>
        <v>1</v>
      </c>
      <c r="AO117">
        <f t="shared" si="46"/>
        <v>0</v>
      </c>
      <c r="AP117">
        <f t="shared" si="47"/>
        <v>0</v>
      </c>
      <c r="AQ117">
        <f t="shared" si="48"/>
        <v>0</v>
      </c>
      <c r="AR117">
        <f t="shared" si="49"/>
        <v>0</v>
      </c>
      <c r="AS117">
        <f t="shared" si="50"/>
        <v>0</v>
      </c>
      <c r="AT117">
        <f t="shared" si="51"/>
        <v>0</v>
      </c>
      <c r="AU117">
        <f t="shared" si="52"/>
        <v>0</v>
      </c>
      <c r="AV117">
        <f t="shared" si="53"/>
        <v>0</v>
      </c>
      <c r="AW117">
        <f t="shared" si="54"/>
        <v>0</v>
      </c>
      <c r="AX117">
        <f t="shared" si="55"/>
        <v>0</v>
      </c>
    </row>
    <row r="118" spans="1:50" ht="94.5" x14ac:dyDescent="0.25">
      <c r="A118" s="115">
        <v>117</v>
      </c>
      <c r="B118" s="64" t="s">
        <v>1750</v>
      </c>
      <c r="C118" s="64" t="s">
        <v>943</v>
      </c>
      <c r="D118" s="64" t="s">
        <v>944</v>
      </c>
      <c r="E118" s="65">
        <v>800000</v>
      </c>
      <c r="F118" s="64">
        <v>10</v>
      </c>
      <c r="G118" s="64">
        <v>0</v>
      </c>
      <c r="H118" s="64">
        <v>3</v>
      </c>
      <c r="I118" s="64">
        <v>2</v>
      </c>
      <c r="J118" s="64">
        <v>0</v>
      </c>
      <c r="K118" s="64">
        <v>1</v>
      </c>
      <c r="L118" s="64">
        <v>0</v>
      </c>
      <c r="M118" s="64">
        <v>1</v>
      </c>
      <c r="N118" s="64">
        <v>10</v>
      </c>
      <c r="O118" s="64">
        <v>0</v>
      </c>
      <c r="P118" s="64">
        <v>10</v>
      </c>
      <c r="Q118" s="64">
        <v>0</v>
      </c>
      <c r="R118" s="64">
        <v>2</v>
      </c>
      <c r="S118" s="64">
        <v>3</v>
      </c>
      <c r="T118" s="64">
        <v>0</v>
      </c>
      <c r="U118" s="64">
        <v>0</v>
      </c>
      <c r="V118" s="65">
        <v>296000</v>
      </c>
      <c r="W118" s="63">
        <f t="shared" si="28"/>
        <v>42</v>
      </c>
      <c r="X118">
        <f t="shared" si="29"/>
        <v>0</v>
      </c>
      <c r="Y118">
        <f t="shared" si="30"/>
        <v>0</v>
      </c>
      <c r="Z118">
        <f t="shared" si="31"/>
        <v>0</v>
      </c>
      <c r="AA118">
        <f t="shared" si="32"/>
        <v>0</v>
      </c>
      <c r="AB118">
        <f t="shared" si="33"/>
        <v>0</v>
      </c>
      <c r="AC118">
        <f t="shared" si="34"/>
        <v>0</v>
      </c>
      <c r="AD118">
        <f t="shared" si="35"/>
        <v>0</v>
      </c>
      <c r="AE118">
        <f t="shared" si="36"/>
        <v>0</v>
      </c>
      <c r="AF118">
        <f t="shared" si="37"/>
        <v>0</v>
      </c>
      <c r="AG118">
        <f t="shared" si="38"/>
        <v>0</v>
      </c>
      <c r="AH118">
        <f t="shared" si="39"/>
        <v>0</v>
      </c>
      <c r="AI118">
        <f t="shared" si="40"/>
        <v>0</v>
      </c>
      <c r="AJ118">
        <f t="shared" si="41"/>
        <v>0</v>
      </c>
      <c r="AK118">
        <f t="shared" si="42"/>
        <v>0</v>
      </c>
      <c r="AL118">
        <f t="shared" si="43"/>
        <v>0</v>
      </c>
      <c r="AM118">
        <f t="shared" si="44"/>
        <v>0</v>
      </c>
      <c r="AN118">
        <f t="shared" si="45"/>
        <v>0</v>
      </c>
      <c r="AO118">
        <f t="shared" si="46"/>
        <v>0</v>
      </c>
      <c r="AP118">
        <f t="shared" si="47"/>
        <v>0</v>
      </c>
      <c r="AQ118">
        <f t="shared" si="48"/>
        <v>0</v>
      </c>
      <c r="AR118">
        <f t="shared" si="49"/>
        <v>0</v>
      </c>
      <c r="AS118">
        <f t="shared" si="50"/>
        <v>0</v>
      </c>
      <c r="AT118">
        <f t="shared" si="51"/>
        <v>0</v>
      </c>
      <c r="AU118">
        <f t="shared" si="52"/>
        <v>0</v>
      </c>
      <c r="AV118">
        <f t="shared" si="53"/>
        <v>0</v>
      </c>
      <c r="AW118">
        <f t="shared" si="54"/>
        <v>0</v>
      </c>
      <c r="AX118">
        <f t="shared" si="55"/>
        <v>1</v>
      </c>
    </row>
    <row r="119" spans="1:50" ht="78.75" x14ac:dyDescent="0.25">
      <c r="A119" s="115">
        <v>118</v>
      </c>
      <c r="B119" s="64" t="s">
        <v>1468</v>
      </c>
      <c r="C119" s="64" t="s">
        <v>1474</v>
      </c>
      <c r="D119" s="64" t="s">
        <v>1475</v>
      </c>
      <c r="E119" s="65">
        <v>488547</v>
      </c>
      <c r="F119" s="64">
        <v>7</v>
      </c>
      <c r="G119" s="64">
        <v>3</v>
      </c>
      <c r="H119" s="64">
        <v>3</v>
      </c>
      <c r="I119" s="64">
        <v>1</v>
      </c>
      <c r="J119" s="64">
        <v>0</v>
      </c>
      <c r="K119" s="64">
        <v>5</v>
      </c>
      <c r="L119" s="64">
        <v>0</v>
      </c>
      <c r="M119" s="64">
        <v>8</v>
      </c>
      <c r="N119" s="64">
        <v>1</v>
      </c>
      <c r="O119" s="64">
        <v>3</v>
      </c>
      <c r="P119" s="64">
        <v>3</v>
      </c>
      <c r="Q119" s="64">
        <v>0</v>
      </c>
      <c r="R119" s="64">
        <v>2</v>
      </c>
      <c r="S119" s="64">
        <v>3</v>
      </c>
      <c r="T119" s="64">
        <v>3</v>
      </c>
      <c r="U119" s="64">
        <v>0</v>
      </c>
      <c r="V119" s="65">
        <v>293038</v>
      </c>
      <c r="W119" s="63">
        <f t="shared" si="28"/>
        <v>42</v>
      </c>
      <c r="X119">
        <f t="shared" si="29"/>
        <v>0</v>
      </c>
      <c r="Y119">
        <f t="shared" si="30"/>
        <v>0</v>
      </c>
      <c r="Z119">
        <f t="shared" si="31"/>
        <v>0</v>
      </c>
      <c r="AA119">
        <f t="shared" si="32"/>
        <v>0</v>
      </c>
      <c r="AB119">
        <f t="shared" si="33"/>
        <v>0</v>
      </c>
      <c r="AC119">
        <f t="shared" si="34"/>
        <v>0</v>
      </c>
      <c r="AD119">
        <f t="shared" si="35"/>
        <v>0</v>
      </c>
      <c r="AE119">
        <f t="shared" si="36"/>
        <v>0</v>
      </c>
      <c r="AF119">
        <f t="shared" si="37"/>
        <v>0</v>
      </c>
      <c r="AG119">
        <f t="shared" si="38"/>
        <v>0</v>
      </c>
      <c r="AH119">
        <f t="shared" si="39"/>
        <v>0</v>
      </c>
      <c r="AI119">
        <f t="shared" si="40"/>
        <v>0</v>
      </c>
      <c r="AJ119">
        <f t="shared" si="41"/>
        <v>0</v>
      </c>
      <c r="AK119">
        <f t="shared" si="42"/>
        <v>0</v>
      </c>
      <c r="AL119">
        <f t="shared" si="43"/>
        <v>0</v>
      </c>
      <c r="AM119">
        <f t="shared" si="44"/>
        <v>0</v>
      </c>
      <c r="AN119">
        <f t="shared" si="45"/>
        <v>0</v>
      </c>
      <c r="AO119">
        <f t="shared" si="46"/>
        <v>0</v>
      </c>
      <c r="AP119">
        <f t="shared" si="47"/>
        <v>0</v>
      </c>
      <c r="AQ119">
        <f t="shared" si="48"/>
        <v>0</v>
      </c>
      <c r="AR119">
        <f t="shared" si="49"/>
        <v>0</v>
      </c>
      <c r="AS119">
        <f t="shared" si="50"/>
        <v>0</v>
      </c>
      <c r="AT119">
        <f t="shared" si="51"/>
        <v>0</v>
      </c>
      <c r="AU119">
        <f t="shared" si="52"/>
        <v>0</v>
      </c>
      <c r="AV119">
        <f t="shared" si="53"/>
        <v>1</v>
      </c>
      <c r="AW119">
        <f t="shared" si="54"/>
        <v>0</v>
      </c>
      <c r="AX119">
        <f t="shared" si="55"/>
        <v>0</v>
      </c>
    </row>
    <row r="120" spans="1:50" ht="204.75" x14ac:dyDescent="0.25">
      <c r="A120" s="115">
        <v>119</v>
      </c>
      <c r="B120" s="64" t="s">
        <v>510</v>
      </c>
      <c r="C120" s="64" t="s">
        <v>1584</v>
      </c>
      <c r="D120" s="64" t="s">
        <v>1585</v>
      </c>
      <c r="E120" s="64">
        <v>2999844.96</v>
      </c>
      <c r="F120" s="64">
        <v>0</v>
      </c>
      <c r="G120" s="64">
        <v>10</v>
      </c>
      <c r="H120" s="64">
        <v>1</v>
      </c>
      <c r="I120" s="64">
        <v>5</v>
      </c>
      <c r="J120" s="64">
        <v>0</v>
      </c>
      <c r="K120" s="64">
        <v>3</v>
      </c>
      <c r="L120" s="64">
        <v>0</v>
      </c>
      <c r="M120" s="64">
        <v>10</v>
      </c>
      <c r="N120" s="64">
        <v>3</v>
      </c>
      <c r="O120" s="64">
        <v>3</v>
      </c>
      <c r="P120" s="64">
        <v>0</v>
      </c>
      <c r="Q120" s="64">
        <v>2</v>
      </c>
      <c r="R120" s="64">
        <v>2</v>
      </c>
      <c r="S120" s="64">
        <v>3</v>
      </c>
      <c r="T120" s="64">
        <v>0</v>
      </c>
      <c r="U120" s="64">
        <v>0</v>
      </c>
      <c r="V120" s="64">
        <v>2160154.96</v>
      </c>
      <c r="W120" s="63">
        <f t="shared" si="28"/>
        <v>42</v>
      </c>
      <c r="X120">
        <f t="shared" si="29"/>
        <v>1</v>
      </c>
      <c r="Y120">
        <f t="shared" si="30"/>
        <v>0</v>
      </c>
      <c r="Z120">
        <f t="shared" si="31"/>
        <v>0</v>
      </c>
      <c r="AA120">
        <f t="shared" si="32"/>
        <v>0</v>
      </c>
      <c r="AB120">
        <f t="shared" si="33"/>
        <v>0</v>
      </c>
      <c r="AC120">
        <f t="shared" si="34"/>
        <v>0</v>
      </c>
      <c r="AD120">
        <f t="shared" si="35"/>
        <v>0</v>
      </c>
      <c r="AE120">
        <f t="shared" si="36"/>
        <v>0</v>
      </c>
      <c r="AF120">
        <f t="shared" si="37"/>
        <v>0</v>
      </c>
      <c r="AG120">
        <f t="shared" si="38"/>
        <v>0</v>
      </c>
      <c r="AH120">
        <f t="shared" si="39"/>
        <v>0</v>
      </c>
      <c r="AI120">
        <f t="shared" si="40"/>
        <v>0</v>
      </c>
      <c r="AJ120">
        <f t="shared" si="41"/>
        <v>0</v>
      </c>
      <c r="AK120">
        <f t="shared" si="42"/>
        <v>0</v>
      </c>
      <c r="AL120">
        <f t="shared" si="43"/>
        <v>0</v>
      </c>
      <c r="AM120">
        <f t="shared" si="44"/>
        <v>0</v>
      </c>
      <c r="AN120">
        <f t="shared" si="45"/>
        <v>0</v>
      </c>
      <c r="AO120">
        <f t="shared" si="46"/>
        <v>0</v>
      </c>
      <c r="AP120">
        <f t="shared" si="47"/>
        <v>0</v>
      </c>
      <c r="AQ120">
        <f t="shared" si="48"/>
        <v>0</v>
      </c>
      <c r="AR120">
        <f t="shared" si="49"/>
        <v>0</v>
      </c>
      <c r="AS120">
        <f t="shared" si="50"/>
        <v>0</v>
      </c>
      <c r="AT120">
        <f t="shared" si="51"/>
        <v>0</v>
      </c>
      <c r="AU120">
        <f t="shared" si="52"/>
        <v>0</v>
      </c>
      <c r="AV120">
        <f t="shared" si="53"/>
        <v>0</v>
      </c>
      <c r="AW120">
        <f t="shared" si="54"/>
        <v>0</v>
      </c>
      <c r="AX120">
        <f t="shared" si="55"/>
        <v>0</v>
      </c>
    </row>
    <row r="121" spans="1:50" ht="110.25" x14ac:dyDescent="0.25">
      <c r="A121" s="115">
        <v>120</v>
      </c>
      <c r="B121" s="59" t="s">
        <v>54</v>
      </c>
      <c r="C121" s="59" t="s">
        <v>23</v>
      </c>
      <c r="D121" s="59" t="s">
        <v>67</v>
      </c>
      <c r="E121" s="65">
        <v>1529077.02</v>
      </c>
      <c r="F121" s="64">
        <v>3</v>
      </c>
      <c r="G121" s="59">
        <v>4</v>
      </c>
      <c r="H121" s="59">
        <v>3</v>
      </c>
      <c r="I121" s="59">
        <v>1</v>
      </c>
      <c r="J121" s="59">
        <v>2</v>
      </c>
      <c r="K121" s="59">
        <v>2</v>
      </c>
      <c r="L121" s="59">
        <v>0</v>
      </c>
      <c r="M121" s="59">
        <v>4</v>
      </c>
      <c r="N121" s="59">
        <v>2</v>
      </c>
      <c r="O121" s="64">
        <v>9</v>
      </c>
      <c r="P121" s="64">
        <v>1</v>
      </c>
      <c r="Q121" s="59">
        <v>2</v>
      </c>
      <c r="R121" s="59">
        <v>2</v>
      </c>
      <c r="S121" s="59">
        <v>3</v>
      </c>
      <c r="T121" s="59">
        <v>3</v>
      </c>
      <c r="U121" s="59">
        <v>0</v>
      </c>
      <c r="V121" s="65">
        <v>934017.5</v>
      </c>
      <c r="W121" s="63">
        <f t="shared" si="28"/>
        <v>41</v>
      </c>
      <c r="X121">
        <f t="shared" si="29"/>
        <v>0</v>
      </c>
      <c r="Y121">
        <f t="shared" si="30"/>
        <v>0</v>
      </c>
      <c r="Z121">
        <f t="shared" si="31"/>
        <v>0</v>
      </c>
      <c r="AA121">
        <f t="shared" si="32"/>
        <v>0</v>
      </c>
      <c r="AB121">
        <f t="shared" si="33"/>
        <v>0</v>
      </c>
      <c r="AC121">
        <f t="shared" si="34"/>
        <v>0</v>
      </c>
      <c r="AD121">
        <f t="shared" si="35"/>
        <v>0</v>
      </c>
      <c r="AE121">
        <f t="shared" si="36"/>
        <v>0</v>
      </c>
      <c r="AF121">
        <f t="shared" si="37"/>
        <v>0</v>
      </c>
      <c r="AG121">
        <f t="shared" si="38"/>
        <v>0</v>
      </c>
      <c r="AH121">
        <f t="shared" si="39"/>
        <v>0</v>
      </c>
      <c r="AI121">
        <f t="shared" si="40"/>
        <v>0</v>
      </c>
      <c r="AJ121">
        <f t="shared" si="41"/>
        <v>0</v>
      </c>
      <c r="AK121">
        <f t="shared" si="42"/>
        <v>0</v>
      </c>
      <c r="AL121">
        <f t="shared" si="43"/>
        <v>0</v>
      </c>
      <c r="AM121">
        <f t="shared" si="44"/>
        <v>0</v>
      </c>
      <c r="AN121">
        <f t="shared" si="45"/>
        <v>0</v>
      </c>
      <c r="AO121">
        <f t="shared" si="46"/>
        <v>0</v>
      </c>
      <c r="AP121">
        <f t="shared" si="47"/>
        <v>0</v>
      </c>
      <c r="AQ121">
        <f t="shared" si="48"/>
        <v>0</v>
      </c>
      <c r="AR121">
        <f t="shared" si="49"/>
        <v>1</v>
      </c>
      <c r="AS121">
        <f t="shared" si="50"/>
        <v>0</v>
      </c>
      <c r="AT121">
        <f t="shared" si="51"/>
        <v>0</v>
      </c>
      <c r="AU121">
        <f t="shared" si="52"/>
        <v>0</v>
      </c>
      <c r="AV121">
        <f t="shared" si="53"/>
        <v>0</v>
      </c>
      <c r="AW121">
        <f t="shared" si="54"/>
        <v>0</v>
      </c>
      <c r="AX121">
        <f t="shared" si="55"/>
        <v>0</v>
      </c>
    </row>
    <row r="122" spans="1:50" ht="63" x14ac:dyDescent="0.25">
      <c r="A122" s="115">
        <v>121</v>
      </c>
      <c r="B122" s="64" t="s">
        <v>513</v>
      </c>
      <c r="C122" s="61" t="s">
        <v>567</v>
      </c>
      <c r="D122" s="61" t="s">
        <v>568</v>
      </c>
      <c r="E122" s="60">
        <v>2000000</v>
      </c>
      <c r="F122" s="61">
        <v>10</v>
      </c>
      <c r="G122" s="61">
        <v>0</v>
      </c>
      <c r="H122" s="61">
        <v>5</v>
      </c>
      <c r="I122" s="61">
        <v>3</v>
      </c>
      <c r="J122" s="61">
        <v>0</v>
      </c>
      <c r="K122" s="61">
        <v>1</v>
      </c>
      <c r="L122" s="61">
        <v>0</v>
      </c>
      <c r="M122" s="61">
        <v>1</v>
      </c>
      <c r="N122" s="61">
        <v>5</v>
      </c>
      <c r="O122" s="61">
        <v>0</v>
      </c>
      <c r="P122" s="61">
        <v>10</v>
      </c>
      <c r="Q122" s="61">
        <v>1</v>
      </c>
      <c r="R122" s="61">
        <v>2</v>
      </c>
      <c r="S122" s="61">
        <v>3</v>
      </c>
      <c r="T122" s="61">
        <v>0</v>
      </c>
      <c r="U122" s="61">
        <v>0</v>
      </c>
      <c r="V122" s="60">
        <v>740000</v>
      </c>
      <c r="W122" s="63">
        <f t="shared" si="28"/>
        <v>41</v>
      </c>
      <c r="X122">
        <f t="shared" si="29"/>
        <v>0</v>
      </c>
      <c r="Y122">
        <f t="shared" si="30"/>
        <v>0</v>
      </c>
      <c r="Z122">
        <f t="shared" si="31"/>
        <v>0</v>
      </c>
      <c r="AA122">
        <f t="shared" si="32"/>
        <v>0</v>
      </c>
      <c r="AB122">
        <f t="shared" si="33"/>
        <v>0</v>
      </c>
      <c r="AC122">
        <f t="shared" si="34"/>
        <v>0</v>
      </c>
      <c r="AD122">
        <f t="shared" si="35"/>
        <v>0</v>
      </c>
      <c r="AE122">
        <f t="shared" si="36"/>
        <v>0</v>
      </c>
      <c r="AF122">
        <f t="shared" si="37"/>
        <v>0</v>
      </c>
      <c r="AG122">
        <f t="shared" si="38"/>
        <v>0</v>
      </c>
      <c r="AH122">
        <f t="shared" si="39"/>
        <v>0</v>
      </c>
      <c r="AI122">
        <f t="shared" si="40"/>
        <v>0</v>
      </c>
      <c r="AJ122">
        <f t="shared" si="41"/>
        <v>0</v>
      </c>
      <c r="AK122">
        <f t="shared" si="42"/>
        <v>0</v>
      </c>
      <c r="AL122">
        <f t="shared" si="43"/>
        <v>0</v>
      </c>
      <c r="AM122">
        <f t="shared" si="44"/>
        <v>0</v>
      </c>
      <c r="AN122">
        <f t="shared" si="45"/>
        <v>0</v>
      </c>
      <c r="AO122">
        <f t="shared" si="46"/>
        <v>0</v>
      </c>
      <c r="AP122">
        <f t="shared" si="47"/>
        <v>0</v>
      </c>
      <c r="AQ122">
        <f t="shared" si="48"/>
        <v>0</v>
      </c>
      <c r="AR122">
        <f t="shared" si="49"/>
        <v>0</v>
      </c>
      <c r="AS122">
        <f t="shared" si="50"/>
        <v>0</v>
      </c>
      <c r="AT122">
        <f t="shared" si="51"/>
        <v>0</v>
      </c>
      <c r="AU122">
        <f t="shared" si="52"/>
        <v>0</v>
      </c>
      <c r="AV122">
        <f t="shared" si="53"/>
        <v>0</v>
      </c>
      <c r="AW122">
        <f t="shared" si="54"/>
        <v>0</v>
      </c>
      <c r="AX122">
        <f t="shared" si="55"/>
        <v>1</v>
      </c>
    </row>
    <row r="123" spans="1:50" ht="63" x14ac:dyDescent="0.25">
      <c r="A123" s="115">
        <v>122</v>
      </c>
      <c r="B123" s="64" t="s">
        <v>513</v>
      </c>
      <c r="C123" s="61" t="s">
        <v>571</v>
      </c>
      <c r="D123" s="61" t="s">
        <v>572</v>
      </c>
      <c r="E123" s="60">
        <v>560000</v>
      </c>
      <c r="F123" s="61">
        <v>10</v>
      </c>
      <c r="G123" s="61">
        <v>0</v>
      </c>
      <c r="H123" s="61">
        <v>5</v>
      </c>
      <c r="I123" s="61">
        <v>1</v>
      </c>
      <c r="J123" s="61">
        <v>0</v>
      </c>
      <c r="K123" s="61">
        <v>1</v>
      </c>
      <c r="L123" s="61">
        <v>0</v>
      </c>
      <c r="M123" s="61">
        <v>1</v>
      </c>
      <c r="N123" s="61">
        <v>9</v>
      </c>
      <c r="O123" s="61">
        <v>0</v>
      </c>
      <c r="P123" s="61">
        <v>10</v>
      </c>
      <c r="Q123" s="61">
        <v>1</v>
      </c>
      <c r="R123" s="61">
        <v>0</v>
      </c>
      <c r="S123" s="61">
        <v>3</v>
      </c>
      <c r="T123" s="61">
        <v>0</v>
      </c>
      <c r="U123" s="61">
        <v>0</v>
      </c>
      <c r="V123" s="60">
        <v>207200</v>
      </c>
      <c r="W123" s="63">
        <f t="shared" si="28"/>
        <v>41</v>
      </c>
      <c r="X123">
        <f t="shared" si="29"/>
        <v>0</v>
      </c>
      <c r="Y123">
        <f t="shared" si="30"/>
        <v>0</v>
      </c>
      <c r="Z123">
        <f t="shared" si="31"/>
        <v>0</v>
      </c>
      <c r="AA123">
        <f t="shared" si="32"/>
        <v>0</v>
      </c>
      <c r="AB123">
        <f t="shared" si="33"/>
        <v>0</v>
      </c>
      <c r="AC123">
        <f t="shared" si="34"/>
        <v>0</v>
      </c>
      <c r="AD123">
        <f t="shared" si="35"/>
        <v>0</v>
      </c>
      <c r="AE123">
        <f t="shared" si="36"/>
        <v>0</v>
      </c>
      <c r="AF123">
        <f t="shared" si="37"/>
        <v>0</v>
      </c>
      <c r="AG123">
        <f t="shared" si="38"/>
        <v>0</v>
      </c>
      <c r="AH123">
        <f t="shared" si="39"/>
        <v>0</v>
      </c>
      <c r="AI123">
        <f t="shared" si="40"/>
        <v>0</v>
      </c>
      <c r="AJ123">
        <f t="shared" si="41"/>
        <v>0</v>
      </c>
      <c r="AK123">
        <f t="shared" si="42"/>
        <v>0</v>
      </c>
      <c r="AL123">
        <f t="shared" si="43"/>
        <v>0</v>
      </c>
      <c r="AM123">
        <f t="shared" si="44"/>
        <v>0</v>
      </c>
      <c r="AN123">
        <f t="shared" si="45"/>
        <v>0</v>
      </c>
      <c r="AO123">
        <f t="shared" si="46"/>
        <v>0</v>
      </c>
      <c r="AP123">
        <f t="shared" si="47"/>
        <v>0</v>
      </c>
      <c r="AQ123">
        <f t="shared" si="48"/>
        <v>0</v>
      </c>
      <c r="AR123">
        <f t="shared" si="49"/>
        <v>0</v>
      </c>
      <c r="AS123">
        <f t="shared" si="50"/>
        <v>0</v>
      </c>
      <c r="AT123">
        <f t="shared" si="51"/>
        <v>0</v>
      </c>
      <c r="AU123">
        <f t="shared" si="52"/>
        <v>0</v>
      </c>
      <c r="AV123">
        <f t="shared" si="53"/>
        <v>0</v>
      </c>
      <c r="AW123">
        <f t="shared" si="54"/>
        <v>0</v>
      </c>
      <c r="AX123">
        <f t="shared" si="55"/>
        <v>1</v>
      </c>
    </row>
    <row r="124" spans="1:50" ht="299.25" x14ac:dyDescent="0.25">
      <c r="A124" s="115">
        <v>123</v>
      </c>
      <c r="B124" s="64" t="s">
        <v>513</v>
      </c>
      <c r="C124" s="61" t="s">
        <v>579</v>
      </c>
      <c r="D124" s="61" t="s">
        <v>580</v>
      </c>
      <c r="E124" s="60">
        <v>3000000</v>
      </c>
      <c r="F124" s="61">
        <v>10</v>
      </c>
      <c r="G124" s="61">
        <v>0</v>
      </c>
      <c r="H124" s="61">
        <v>3</v>
      </c>
      <c r="I124" s="61">
        <v>3</v>
      </c>
      <c r="J124" s="61">
        <v>0</v>
      </c>
      <c r="K124" s="61">
        <v>5</v>
      </c>
      <c r="L124" s="61">
        <v>0</v>
      </c>
      <c r="M124" s="61">
        <v>1</v>
      </c>
      <c r="N124" s="64">
        <v>1</v>
      </c>
      <c r="O124" s="61">
        <v>10</v>
      </c>
      <c r="P124" s="61">
        <v>3</v>
      </c>
      <c r="Q124" s="61">
        <v>2</v>
      </c>
      <c r="R124" s="61">
        <v>0</v>
      </c>
      <c r="S124" s="61">
        <v>3</v>
      </c>
      <c r="T124" s="61">
        <v>0</v>
      </c>
      <c r="U124" s="61">
        <v>0</v>
      </c>
      <c r="V124" s="60">
        <v>1050000</v>
      </c>
      <c r="W124" s="63">
        <f t="shared" si="28"/>
        <v>41</v>
      </c>
      <c r="X124">
        <f t="shared" si="29"/>
        <v>0</v>
      </c>
      <c r="Y124">
        <f t="shared" si="30"/>
        <v>0</v>
      </c>
      <c r="Z124">
        <f t="shared" si="31"/>
        <v>0</v>
      </c>
      <c r="AA124">
        <f t="shared" si="32"/>
        <v>0</v>
      </c>
      <c r="AB124">
        <f t="shared" si="33"/>
        <v>0</v>
      </c>
      <c r="AC124">
        <f t="shared" si="34"/>
        <v>0</v>
      </c>
      <c r="AD124">
        <f t="shared" si="35"/>
        <v>0</v>
      </c>
      <c r="AE124">
        <f t="shared" si="36"/>
        <v>0</v>
      </c>
      <c r="AF124">
        <f t="shared" si="37"/>
        <v>0</v>
      </c>
      <c r="AG124">
        <f t="shared" si="38"/>
        <v>0</v>
      </c>
      <c r="AH124">
        <f t="shared" si="39"/>
        <v>0</v>
      </c>
      <c r="AI124">
        <f t="shared" si="40"/>
        <v>0</v>
      </c>
      <c r="AJ124">
        <f t="shared" si="41"/>
        <v>0</v>
      </c>
      <c r="AK124">
        <f t="shared" si="42"/>
        <v>0</v>
      </c>
      <c r="AL124">
        <f t="shared" si="43"/>
        <v>0</v>
      </c>
      <c r="AM124">
        <f t="shared" si="44"/>
        <v>0</v>
      </c>
      <c r="AN124">
        <f t="shared" si="45"/>
        <v>0</v>
      </c>
      <c r="AO124">
        <f t="shared" si="46"/>
        <v>0</v>
      </c>
      <c r="AP124">
        <f t="shared" si="47"/>
        <v>0</v>
      </c>
      <c r="AQ124">
        <f t="shared" si="48"/>
        <v>0</v>
      </c>
      <c r="AR124">
        <f t="shared" si="49"/>
        <v>0</v>
      </c>
      <c r="AS124">
        <f t="shared" si="50"/>
        <v>0</v>
      </c>
      <c r="AT124">
        <f t="shared" si="51"/>
        <v>0</v>
      </c>
      <c r="AU124">
        <f t="shared" si="52"/>
        <v>0</v>
      </c>
      <c r="AV124">
        <f t="shared" si="53"/>
        <v>0</v>
      </c>
      <c r="AW124">
        <f t="shared" si="54"/>
        <v>0</v>
      </c>
      <c r="AX124">
        <f t="shared" si="55"/>
        <v>1</v>
      </c>
    </row>
    <row r="125" spans="1:50" ht="173.25" x14ac:dyDescent="0.25">
      <c r="A125" s="115">
        <v>124</v>
      </c>
      <c r="B125" s="64" t="s">
        <v>513</v>
      </c>
      <c r="C125" s="61" t="s">
        <v>589</v>
      </c>
      <c r="D125" s="61" t="s">
        <v>590</v>
      </c>
      <c r="E125" s="60">
        <v>2540000</v>
      </c>
      <c r="F125" s="61">
        <v>10</v>
      </c>
      <c r="G125" s="61">
        <v>0</v>
      </c>
      <c r="H125" s="61">
        <v>5</v>
      </c>
      <c r="I125" s="61">
        <v>2</v>
      </c>
      <c r="J125" s="61">
        <v>0</v>
      </c>
      <c r="K125" s="61">
        <v>1</v>
      </c>
      <c r="L125" s="61">
        <v>0</v>
      </c>
      <c r="M125" s="61">
        <v>1</v>
      </c>
      <c r="N125" s="61">
        <v>5</v>
      </c>
      <c r="O125" s="61">
        <v>0</v>
      </c>
      <c r="P125" s="61">
        <v>10</v>
      </c>
      <c r="Q125" s="61">
        <v>2</v>
      </c>
      <c r="R125" s="61">
        <v>2</v>
      </c>
      <c r="S125" s="61">
        <v>3</v>
      </c>
      <c r="T125" s="61">
        <v>0</v>
      </c>
      <c r="U125" s="61">
        <v>0</v>
      </c>
      <c r="V125" s="60">
        <v>939800</v>
      </c>
      <c r="W125" s="63">
        <f t="shared" si="28"/>
        <v>41</v>
      </c>
      <c r="X125">
        <f t="shared" si="29"/>
        <v>0</v>
      </c>
      <c r="Y125">
        <f t="shared" si="30"/>
        <v>0</v>
      </c>
      <c r="Z125">
        <f t="shared" si="31"/>
        <v>0</v>
      </c>
      <c r="AA125">
        <f t="shared" si="32"/>
        <v>0</v>
      </c>
      <c r="AB125">
        <f t="shared" si="33"/>
        <v>0</v>
      </c>
      <c r="AC125">
        <f t="shared" si="34"/>
        <v>0</v>
      </c>
      <c r="AD125">
        <f t="shared" si="35"/>
        <v>0</v>
      </c>
      <c r="AE125">
        <f t="shared" si="36"/>
        <v>0</v>
      </c>
      <c r="AF125">
        <f t="shared" si="37"/>
        <v>0</v>
      </c>
      <c r="AG125">
        <f t="shared" si="38"/>
        <v>0</v>
      </c>
      <c r="AH125">
        <f t="shared" si="39"/>
        <v>0</v>
      </c>
      <c r="AI125">
        <f t="shared" si="40"/>
        <v>0</v>
      </c>
      <c r="AJ125">
        <f t="shared" si="41"/>
        <v>0</v>
      </c>
      <c r="AK125">
        <f t="shared" si="42"/>
        <v>0</v>
      </c>
      <c r="AL125">
        <f t="shared" si="43"/>
        <v>0</v>
      </c>
      <c r="AM125">
        <f t="shared" si="44"/>
        <v>0</v>
      </c>
      <c r="AN125">
        <f t="shared" si="45"/>
        <v>0</v>
      </c>
      <c r="AO125">
        <f t="shared" si="46"/>
        <v>0</v>
      </c>
      <c r="AP125">
        <f t="shared" si="47"/>
        <v>0</v>
      </c>
      <c r="AQ125">
        <f t="shared" si="48"/>
        <v>0</v>
      </c>
      <c r="AR125">
        <f t="shared" si="49"/>
        <v>0</v>
      </c>
      <c r="AS125">
        <f t="shared" si="50"/>
        <v>0</v>
      </c>
      <c r="AT125">
        <f t="shared" si="51"/>
        <v>0</v>
      </c>
      <c r="AU125">
        <f t="shared" si="52"/>
        <v>0</v>
      </c>
      <c r="AV125">
        <f t="shared" si="53"/>
        <v>0</v>
      </c>
      <c r="AW125">
        <f t="shared" si="54"/>
        <v>0</v>
      </c>
      <c r="AX125">
        <f t="shared" si="55"/>
        <v>1</v>
      </c>
    </row>
    <row r="126" spans="1:50" ht="126" x14ac:dyDescent="0.25">
      <c r="A126" s="115">
        <v>125</v>
      </c>
      <c r="B126" s="64" t="s">
        <v>644</v>
      </c>
      <c r="C126" s="64" t="s">
        <v>647</v>
      </c>
      <c r="D126" s="64" t="s">
        <v>648</v>
      </c>
      <c r="E126" s="65">
        <v>560000</v>
      </c>
      <c r="F126" s="64">
        <v>10</v>
      </c>
      <c r="G126" s="64">
        <v>0</v>
      </c>
      <c r="H126" s="64">
        <v>3</v>
      </c>
      <c r="I126" s="64">
        <v>1</v>
      </c>
      <c r="J126" s="64">
        <v>0</v>
      </c>
      <c r="K126" s="64">
        <v>1</v>
      </c>
      <c r="L126" s="64">
        <v>0</v>
      </c>
      <c r="M126" s="64">
        <v>1</v>
      </c>
      <c r="N126" s="64">
        <v>9</v>
      </c>
      <c r="O126" s="64">
        <v>0</v>
      </c>
      <c r="P126" s="64">
        <v>10</v>
      </c>
      <c r="Q126" s="64">
        <v>1</v>
      </c>
      <c r="R126" s="64">
        <v>2</v>
      </c>
      <c r="S126" s="64">
        <v>3</v>
      </c>
      <c r="T126" s="64">
        <v>0</v>
      </c>
      <c r="U126" s="64">
        <v>0</v>
      </c>
      <c r="V126" s="65">
        <v>207200</v>
      </c>
      <c r="W126" s="63">
        <f t="shared" si="28"/>
        <v>41</v>
      </c>
      <c r="X126">
        <f t="shared" si="29"/>
        <v>0</v>
      </c>
      <c r="Y126">
        <f t="shared" si="30"/>
        <v>0</v>
      </c>
      <c r="Z126">
        <f t="shared" si="31"/>
        <v>0</v>
      </c>
      <c r="AA126">
        <f t="shared" si="32"/>
        <v>0</v>
      </c>
      <c r="AB126">
        <f t="shared" si="33"/>
        <v>0</v>
      </c>
      <c r="AC126">
        <f t="shared" si="34"/>
        <v>0</v>
      </c>
      <c r="AD126">
        <f t="shared" si="35"/>
        <v>0</v>
      </c>
      <c r="AE126">
        <f t="shared" si="36"/>
        <v>0</v>
      </c>
      <c r="AF126">
        <f t="shared" si="37"/>
        <v>0</v>
      </c>
      <c r="AG126">
        <f t="shared" si="38"/>
        <v>0</v>
      </c>
      <c r="AH126">
        <f t="shared" si="39"/>
        <v>0</v>
      </c>
      <c r="AI126">
        <f t="shared" si="40"/>
        <v>0</v>
      </c>
      <c r="AJ126">
        <f t="shared" si="41"/>
        <v>0</v>
      </c>
      <c r="AK126">
        <f t="shared" si="42"/>
        <v>0</v>
      </c>
      <c r="AL126">
        <f t="shared" si="43"/>
        <v>0</v>
      </c>
      <c r="AM126">
        <f t="shared" si="44"/>
        <v>0</v>
      </c>
      <c r="AN126">
        <f t="shared" si="45"/>
        <v>0</v>
      </c>
      <c r="AO126">
        <f t="shared" si="46"/>
        <v>0</v>
      </c>
      <c r="AP126">
        <f t="shared" si="47"/>
        <v>0</v>
      </c>
      <c r="AQ126">
        <f t="shared" si="48"/>
        <v>0</v>
      </c>
      <c r="AR126">
        <f t="shared" si="49"/>
        <v>0</v>
      </c>
      <c r="AS126">
        <f t="shared" si="50"/>
        <v>0</v>
      </c>
      <c r="AT126">
        <f t="shared" si="51"/>
        <v>0</v>
      </c>
      <c r="AU126">
        <f t="shared" si="52"/>
        <v>0</v>
      </c>
      <c r="AV126">
        <f t="shared" si="53"/>
        <v>0</v>
      </c>
      <c r="AW126">
        <f t="shared" si="54"/>
        <v>0</v>
      </c>
      <c r="AX126">
        <f t="shared" si="55"/>
        <v>1</v>
      </c>
    </row>
    <row r="127" spans="1:50" ht="126" x14ac:dyDescent="0.25">
      <c r="A127" s="115">
        <v>126</v>
      </c>
      <c r="B127" s="64" t="s">
        <v>644</v>
      </c>
      <c r="C127" s="64" t="s">
        <v>655</v>
      </c>
      <c r="D127" s="64" t="s">
        <v>656</v>
      </c>
      <c r="E127" s="65">
        <v>905000</v>
      </c>
      <c r="F127" s="64">
        <v>10</v>
      </c>
      <c r="G127" s="64">
        <v>0</v>
      </c>
      <c r="H127" s="64">
        <v>3</v>
      </c>
      <c r="I127" s="64">
        <v>3</v>
      </c>
      <c r="J127" s="64">
        <v>0</v>
      </c>
      <c r="K127" s="64">
        <v>4</v>
      </c>
      <c r="L127" s="64">
        <v>0</v>
      </c>
      <c r="M127" s="64">
        <v>2</v>
      </c>
      <c r="N127" s="64">
        <v>3</v>
      </c>
      <c r="O127" s="64">
        <v>0</v>
      </c>
      <c r="P127" s="64">
        <v>10</v>
      </c>
      <c r="Q127" s="64">
        <v>1</v>
      </c>
      <c r="R127" s="64">
        <v>2</v>
      </c>
      <c r="S127" s="64">
        <v>3</v>
      </c>
      <c r="T127" s="64">
        <v>0</v>
      </c>
      <c r="U127" s="64">
        <v>0</v>
      </c>
      <c r="V127" s="65">
        <v>316388</v>
      </c>
      <c r="W127" s="63">
        <f t="shared" si="28"/>
        <v>41</v>
      </c>
      <c r="X127">
        <f t="shared" si="29"/>
        <v>0</v>
      </c>
      <c r="Y127">
        <f t="shared" si="30"/>
        <v>0</v>
      </c>
      <c r="Z127">
        <f t="shared" si="31"/>
        <v>0</v>
      </c>
      <c r="AA127">
        <f t="shared" si="32"/>
        <v>0</v>
      </c>
      <c r="AB127">
        <f t="shared" si="33"/>
        <v>0</v>
      </c>
      <c r="AC127">
        <f t="shared" si="34"/>
        <v>0</v>
      </c>
      <c r="AD127">
        <f t="shared" si="35"/>
        <v>0</v>
      </c>
      <c r="AE127">
        <f t="shared" si="36"/>
        <v>0</v>
      </c>
      <c r="AF127">
        <f t="shared" si="37"/>
        <v>0</v>
      </c>
      <c r="AG127">
        <f t="shared" si="38"/>
        <v>0</v>
      </c>
      <c r="AH127">
        <f t="shared" si="39"/>
        <v>0</v>
      </c>
      <c r="AI127">
        <f t="shared" si="40"/>
        <v>0</v>
      </c>
      <c r="AJ127">
        <f t="shared" si="41"/>
        <v>0</v>
      </c>
      <c r="AK127">
        <f t="shared" si="42"/>
        <v>0</v>
      </c>
      <c r="AL127">
        <f t="shared" si="43"/>
        <v>0</v>
      </c>
      <c r="AM127">
        <f t="shared" si="44"/>
        <v>0</v>
      </c>
      <c r="AN127">
        <f t="shared" si="45"/>
        <v>0</v>
      </c>
      <c r="AO127">
        <f t="shared" si="46"/>
        <v>0</v>
      </c>
      <c r="AP127">
        <f t="shared" si="47"/>
        <v>0</v>
      </c>
      <c r="AQ127">
        <f t="shared" si="48"/>
        <v>0</v>
      </c>
      <c r="AR127">
        <f t="shared" si="49"/>
        <v>0</v>
      </c>
      <c r="AS127">
        <f t="shared" si="50"/>
        <v>0</v>
      </c>
      <c r="AT127">
        <f t="shared" si="51"/>
        <v>0</v>
      </c>
      <c r="AU127">
        <f t="shared" si="52"/>
        <v>0</v>
      </c>
      <c r="AV127">
        <f t="shared" si="53"/>
        <v>0</v>
      </c>
      <c r="AW127">
        <f t="shared" si="54"/>
        <v>0</v>
      </c>
      <c r="AX127">
        <f t="shared" si="55"/>
        <v>1</v>
      </c>
    </row>
    <row r="128" spans="1:50" ht="94.5" x14ac:dyDescent="0.25">
      <c r="A128" s="115">
        <v>127</v>
      </c>
      <c r="B128" s="64" t="s">
        <v>644</v>
      </c>
      <c r="C128" s="64" t="s">
        <v>659</v>
      </c>
      <c r="D128" s="64" t="s">
        <v>660</v>
      </c>
      <c r="E128" s="65">
        <v>300000</v>
      </c>
      <c r="F128" s="64">
        <v>10</v>
      </c>
      <c r="G128" s="64">
        <v>0</v>
      </c>
      <c r="H128" s="64">
        <v>3</v>
      </c>
      <c r="I128" s="64">
        <v>1</v>
      </c>
      <c r="J128" s="64">
        <v>0</v>
      </c>
      <c r="K128" s="64">
        <v>1</v>
      </c>
      <c r="L128" s="64">
        <v>0</v>
      </c>
      <c r="M128" s="64">
        <v>1</v>
      </c>
      <c r="N128" s="64">
        <v>9</v>
      </c>
      <c r="O128" s="64">
        <v>0</v>
      </c>
      <c r="P128" s="64">
        <v>10</v>
      </c>
      <c r="Q128" s="64">
        <v>1</v>
      </c>
      <c r="R128" s="64">
        <v>2</v>
      </c>
      <c r="S128" s="64">
        <v>3</v>
      </c>
      <c r="T128" s="64">
        <v>0</v>
      </c>
      <c r="U128" s="64">
        <v>0</v>
      </c>
      <c r="V128" s="65">
        <v>111000</v>
      </c>
      <c r="W128" s="63">
        <f t="shared" si="28"/>
        <v>41</v>
      </c>
      <c r="X128">
        <f t="shared" si="29"/>
        <v>0</v>
      </c>
      <c r="Y128">
        <f t="shared" si="30"/>
        <v>0</v>
      </c>
      <c r="Z128">
        <f t="shared" si="31"/>
        <v>0</v>
      </c>
      <c r="AA128">
        <f t="shared" si="32"/>
        <v>0</v>
      </c>
      <c r="AB128">
        <f t="shared" si="33"/>
        <v>0</v>
      </c>
      <c r="AC128">
        <f t="shared" si="34"/>
        <v>0</v>
      </c>
      <c r="AD128">
        <f t="shared" si="35"/>
        <v>0</v>
      </c>
      <c r="AE128">
        <f t="shared" si="36"/>
        <v>0</v>
      </c>
      <c r="AF128">
        <f t="shared" si="37"/>
        <v>0</v>
      </c>
      <c r="AG128">
        <f t="shared" si="38"/>
        <v>0</v>
      </c>
      <c r="AH128">
        <f t="shared" si="39"/>
        <v>0</v>
      </c>
      <c r="AI128">
        <f t="shared" si="40"/>
        <v>0</v>
      </c>
      <c r="AJ128">
        <f t="shared" si="41"/>
        <v>0</v>
      </c>
      <c r="AK128">
        <f t="shared" si="42"/>
        <v>0</v>
      </c>
      <c r="AL128">
        <f t="shared" si="43"/>
        <v>0</v>
      </c>
      <c r="AM128">
        <f t="shared" si="44"/>
        <v>0</v>
      </c>
      <c r="AN128">
        <f t="shared" si="45"/>
        <v>0</v>
      </c>
      <c r="AO128">
        <f t="shared" si="46"/>
        <v>0</v>
      </c>
      <c r="AP128">
        <f t="shared" si="47"/>
        <v>0</v>
      </c>
      <c r="AQ128">
        <f t="shared" si="48"/>
        <v>0</v>
      </c>
      <c r="AR128">
        <f t="shared" si="49"/>
        <v>0</v>
      </c>
      <c r="AS128">
        <f t="shared" si="50"/>
        <v>0</v>
      </c>
      <c r="AT128">
        <f t="shared" si="51"/>
        <v>0</v>
      </c>
      <c r="AU128">
        <f t="shared" si="52"/>
        <v>0</v>
      </c>
      <c r="AV128">
        <f t="shared" si="53"/>
        <v>0</v>
      </c>
      <c r="AW128">
        <f t="shared" si="54"/>
        <v>0</v>
      </c>
      <c r="AX128">
        <f t="shared" si="55"/>
        <v>1</v>
      </c>
    </row>
    <row r="129" spans="1:50" ht="110.25" x14ac:dyDescent="0.25">
      <c r="A129" s="115">
        <v>128</v>
      </c>
      <c r="B129" s="61" t="s">
        <v>644</v>
      </c>
      <c r="C129" s="61" t="s">
        <v>728</v>
      </c>
      <c r="D129" s="61" t="s">
        <v>729</v>
      </c>
      <c r="E129" s="60">
        <v>550000</v>
      </c>
      <c r="F129" s="61">
        <v>10</v>
      </c>
      <c r="G129" s="61">
        <v>0</v>
      </c>
      <c r="H129" s="61">
        <v>3</v>
      </c>
      <c r="I129" s="61">
        <v>1</v>
      </c>
      <c r="J129" s="61">
        <v>0</v>
      </c>
      <c r="K129" s="61">
        <v>1</v>
      </c>
      <c r="L129" s="61">
        <v>0</v>
      </c>
      <c r="M129" s="61">
        <v>1</v>
      </c>
      <c r="N129" s="61">
        <v>9</v>
      </c>
      <c r="O129" s="61">
        <v>0</v>
      </c>
      <c r="P129" s="61">
        <v>10</v>
      </c>
      <c r="Q129" s="61">
        <v>1</v>
      </c>
      <c r="R129" s="61">
        <v>2</v>
      </c>
      <c r="S129" s="61">
        <v>3</v>
      </c>
      <c r="T129" s="61">
        <v>0</v>
      </c>
      <c r="U129" s="61">
        <v>0</v>
      </c>
      <c r="V129" s="60">
        <v>203500</v>
      </c>
      <c r="W129" s="63">
        <f t="shared" si="28"/>
        <v>41</v>
      </c>
      <c r="X129">
        <f t="shared" si="29"/>
        <v>0</v>
      </c>
      <c r="Y129">
        <f t="shared" si="30"/>
        <v>0</v>
      </c>
      <c r="Z129">
        <f t="shared" si="31"/>
        <v>0</v>
      </c>
      <c r="AA129">
        <f t="shared" si="32"/>
        <v>0</v>
      </c>
      <c r="AB129">
        <f t="shared" si="33"/>
        <v>0</v>
      </c>
      <c r="AC129">
        <f t="shared" si="34"/>
        <v>0</v>
      </c>
      <c r="AD129">
        <f t="shared" si="35"/>
        <v>0</v>
      </c>
      <c r="AE129">
        <f t="shared" si="36"/>
        <v>0</v>
      </c>
      <c r="AF129">
        <f t="shared" si="37"/>
        <v>0</v>
      </c>
      <c r="AG129">
        <f t="shared" si="38"/>
        <v>0</v>
      </c>
      <c r="AH129">
        <f t="shared" si="39"/>
        <v>0</v>
      </c>
      <c r="AI129">
        <f t="shared" si="40"/>
        <v>0</v>
      </c>
      <c r="AJ129">
        <f t="shared" si="41"/>
        <v>0</v>
      </c>
      <c r="AK129">
        <f t="shared" si="42"/>
        <v>0</v>
      </c>
      <c r="AL129">
        <f t="shared" si="43"/>
        <v>0</v>
      </c>
      <c r="AM129">
        <f t="shared" si="44"/>
        <v>0</v>
      </c>
      <c r="AN129">
        <f t="shared" si="45"/>
        <v>0</v>
      </c>
      <c r="AO129">
        <f t="shared" si="46"/>
        <v>0</v>
      </c>
      <c r="AP129">
        <f t="shared" si="47"/>
        <v>0</v>
      </c>
      <c r="AQ129">
        <f t="shared" si="48"/>
        <v>0</v>
      </c>
      <c r="AR129">
        <f t="shared" si="49"/>
        <v>0</v>
      </c>
      <c r="AS129">
        <f t="shared" si="50"/>
        <v>0</v>
      </c>
      <c r="AT129">
        <f t="shared" si="51"/>
        <v>0</v>
      </c>
      <c r="AU129">
        <f t="shared" si="52"/>
        <v>0</v>
      </c>
      <c r="AV129">
        <f t="shared" si="53"/>
        <v>0</v>
      </c>
      <c r="AW129">
        <f t="shared" si="54"/>
        <v>0</v>
      </c>
      <c r="AX129">
        <f t="shared" si="55"/>
        <v>1</v>
      </c>
    </row>
    <row r="130" spans="1:50" ht="94.5" x14ac:dyDescent="0.25">
      <c r="A130" s="115">
        <v>129</v>
      </c>
      <c r="B130" s="61" t="s">
        <v>644</v>
      </c>
      <c r="C130" s="61" t="s">
        <v>767</v>
      </c>
      <c r="D130" s="61" t="s">
        <v>768</v>
      </c>
      <c r="E130" s="60">
        <v>3000000</v>
      </c>
      <c r="F130" s="61">
        <v>10</v>
      </c>
      <c r="G130" s="61">
        <v>4</v>
      </c>
      <c r="H130" s="61">
        <v>3</v>
      </c>
      <c r="I130" s="61">
        <v>2</v>
      </c>
      <c r="J130" s="61">
        <v>0</v>
      </c>
      <c r="K130" s="61">
        <v>1</v>
      </c>
      <c r="L130" s="61">
        <v>0</v>
      </c>
      <c r="M130" s="61">
        <v>1</v>
      </c>
      <c r="N130" s="61">
        <v>10</v>
      </c>
      <c r="O130" s="61">
        <v>1</v>
      </c>
      <c r="P130" s="61">
        <v>1</v>
      </c>
      <c r="Q130" s="61">
        <v>2</v>
      </c>
      <c r="R130" s="61">
        <v>2</v>
      </c>
      <c r="S130" s="61">
        <v>3</v>
      </c>
      <c r="T130" s="61">
        <v>1</v>
      </c>
      <c r="U130" s="61">
        <v>0</v>
      </c>
      <c r="V130" s="60">
        <v>1110000</v>
      </c>
      <c r="W130" s="63">
        <f t="shared" ref="W130:W193" si="56">SUM(F130:U130)</f>
        <v>41</v>
      </c>
      <c r="X130">
        <f t="shared" ref="X130:X193" si="57">SUM(IF(ISERR(FIND("Алекс",$B$2:$B$358)),0,1))</f>
        <v>0</v>
      </c>
      <c r="Y130">
        <f t="shared" ref="Y130:Y193" si="58">SUM(IF(ISERR(FIND("Арсен",$B$2:$B$358)),0,1))</f>
        <v>0</v>
      </c>
      <c r="Z130">
        <f t="shared" ref="Z130:Z193" si="59">SUM(IF(ISERR(FIND("Белев",$B$2:$B$358)),0,1))</f>
        <v>0</v>
      </c>
      <c r="AA130">
        <f t="shared" ref="AA130:AA193" si="60">SUM(IF(ISERR(FIND("Богор",$B$2:$B$358)),0,1))</f>
        <v>0</v>
      </c>
      <c r="AB130">
        <f t="shared" ref="AB130:AB193" si="61">SUM(IF(ISERR(FIND("Венев",$B$2:$B$358)),0,1))</f>
        <v>0</v>
      </c>
      <c r="AC130">
        <f t="shared" ref="AC130:AC193" si="62">SUM(IF(ISERR(FIND("Волов",$B$2:$B$358)),0,1))</f>
        <v>0</v>
      </c>
      <c r="AD130">
        <f t="shared" ref="AD130:AD193" si="63">SUM(IF(ISERR(FIND("Донс",$B$2:$B$358)),0,1))</f>
        <v>0</v>
      </c>
      <c r="AE130">
        <f t="shared" ref="AE130:AE193" si="64">SUM(IF(ISERR(FIND("Дуб",$B$2:$B$358)),0,1))</f>
        <v>0</v>
      </c>
      <c r="AF130">
        <f t="shared" ref="AF130:AF193" si="65">SUM(IF(ISERR(FIND("Ефрем",$B$2:$B$358)),0,1))</f>
        <v>0</v>
      </c>
      <c r="AG130">
        <f t="shared" ref="AG130:AG193" si="66">SUM(IF(ISERR(FIND("Заок",$B$2:$B$358)),0,1))</f>
        <v>0</v>
      </c>
      <c r="AH130">
        <f t="shared" ref="AH130:AH193" si="67">SUM(IF(ISERR(FIND("Камен",$B$2:$B$358)),0,1))</f>
        <v>0</v>
      </c>
      <c r="AI130">
        <f t="shared" ref="AI130:AI193" si="68">SUM(IF(ISERR(FIND("Кимов",$B$2:$B$358)),0,1))</f>
        <v>0</v>
      </c>
      <c r="AJ130">
        <f t="shared" ref="AJ130:AJ193" si="69">SUM(IF(ISERR(FIND("Киреев",$B$2:$B$358)),0,1))</f>
        <v>0</v>
      </c>
      <c r="AK130">
        <f t="shared" ref="AK130:AK193" si="70">SUM(IF(ISERR(FIND("Куркин",$B$2:$B$358)),0,1))</f>
        <v>0</v>
      </c>
      <c r="AL130">
        <f t="shared" ref="AL130:AL193" si="71">SUM(IF(ISERR(FIND("Ленинск",$B$2:$B$358)),0,1))</f>
        <v>0</v>
      </c>
      <c r="AM130">
        <f t="shared" ref="AM130:AM193" si="72">SUM(IF(ISERR(FIND("Новогур",$B$2:$B$358)),0,1))</f>
        <v>0</v>
      </c>
      <c r="AN130">
        <f t="shared" ref="AN130:AN193" si="73">SUM(IF(ISERR(FIND("Новомоск",$B$2:$B$358)),0,1))</f>
        <v>0</v>
      </c>
      <c r="AO130">
        <f t="shared" ref="AO130:AO193" si="74">SUM(IF(ISERR(FIND("Одоев",$B$2:$B$358)),0,1))</f>
        <v>0</v>
      </c>
      <c r="AP130">
        <f t="shared" ref="AP130:AP193" si="75">SUM(IF(ISERR(FIND("Плавск",$B$2:$B$358)),0,1))</f>
        <v>0</v>
      </c>
      <c r="AQ130">
        <f t="shared" ref="AQ130:AQ193" si="76">SUM(IF(ISERR(FIND("Славн",$B$2:$B$358)),0,1))</f>
        <v>0</v>
      </c>
      <c r="AR130">
        <f t="shared" ref="AR130:AR193" si="77">SUM(IF(ISERR(FIND("Суворов",$B$2:$B$358)),0,1))</f>
        <v>0</v>
      </c>
      <c r="AS130">
        <f t="shared" ref="AS130:AS193" si="78">SUM(IF(ISERR(FIND("Тепло",$B$2:$B$358)),0,1))</f>
        <v>0</v>
      </c>
      <c r="AT130">
        <f t="shared" ref="AT130:AT193" si="79">SUM(IF(ISERR(FIND("Узлов",$B$2:$B$358)),0,1))</f>
        <v>0</v>
      </c>
      <c r="AU130">
        <f t="shared" ref="AU130:AU193" si="80">SUM(IF(ISERR(FIND("Черн",$B$2:$B$358)),0,1))</f>
        <v>0</v>
      </c>
      <c r="AV130">
        <f t="shared" ref="AV130:AV193" si="81">SUM(IF(ISERR(FIND("Щекин",$B$2:$B$358)),0,1))</f>
        <v>0</v>
      </c>
      <c r="AW130">
        <f t="shared" ref="AW130:AW193" si="82">SUM(IF(ISERR(FIND("Ясногор",$B$2:$B$358)),0,1))</f>
        <v>0</v>
      </c>
      <c r="AX130">
        <f t="shared" ref="AX130:AX193" si="83">SUM(IF(ISERR(FIND("Тул",$B$2:$B$358)),0,1))</f>
        <v>1</v>
      </c>
    </row>
    <row r="131" spans="1:50" ht="157.5" x14ac:dyDescent="0.25">
      <c r="A131" s="115">
        <v>130</v>
      </c>
      <c r="B131" s="61" t="s">
        <v>644</v>
      </c>
      <c r="C131" s="61" t="s">
        <v>772</v>
      </c>
      <c r="D131" s="61" t="s">
        <v>773</v>
      </c>
      <c r="E131" s="60">
        <v>3000000</v>
      </c>
      <c r="F131" s="61">
        <v>10</v>
      </c>
      <c r="G131" s="61">
        <v>4</v>
      </c>
      <c r="H131" s="61">
        <v>3</v>
      </c>
      <c r="I131" s="61">
        <v>2</v>
      </c>
      <c r="J131" s="61">
        <v>1</v>
      </c>
      <c r="K131" s="61">
        <v>1</v>
      </c>
      <c r="L131" s="61">
        <v>0</v>
      </c>
      <c r="M131" s="61">
        <v>1</v>
      </c>
      <c r="N131" s="61">
        <v>8</v>
      </c>
      <c r="O131" s="61">
        <v>1</v>
      </c>
      <c r="P131" s="61">
        <v>1</v>
      </c>
      <c r="Q131" s="61">
        <v>2</v>
      </c>
      <c r="R131" s="61">
        <v>2</v>
      </c>
      <c r="S131" s="61">
        <v>3</v>
      </c>
      <c r="T131" s="61">
        <v>2</v>
      </c>
      <c r="U131" s="61">
        <v>0</v>
      </c>
      <c r="V131" s="60">
        <v>1110000</v>
      </c>
      <c r="W131" s="63">
        <f t="shared" si="56"/>
        <v>41</v>
      </c>
      <c r="X131">
        <f t="shared" si="57"/>
        <v>0</v>
      </c>
      <c r="Y131">
        <f t="shared" si="58"/>
        <v>0</v>
      </c>
      <c r="Z131">
        <f t="shared" si="59"/>
        <v>0</v>
      </c>
      <c r="AA131">
        <f t="shared" si="60"/>
        <v>0</v>
      </c>
      <c r="AB131">
        <f t="shared" si="61"/>
        <v>0</v>
      </c>
      <c r="AC131">
        <f t="shared" si="62"/>
        <v>0</v>
      </c>
      <c r="AD131">
        <f t="shared" si="63"/>
        <v>0</v>
      </c>
      <c r="AE131">
        <f t="shared" si="64"/>
        <v>0</v>
      </c>
      <c r="AF131">
        <f t="shared" si="65"/>
        <v>0</v>
      </c>
      <c r="AG131">
        <f t="shared" si="66"/>
        <v>0</v>
      </c>
      <c r="AH131">
        <f t="shared" si="67"/>
        <v>0</v>
      </c>
      <c r="AI131">
        <f t="shared" si="68"/>
        <v>0</v>
      </c>
      <c r="AJ131">
        <f t="shared" si="69"/>
        <v>0</v>
      </c>
      <c r="AK131">
        <f t="shared" si="70"/>
        <v>0</v>
      </c>
      <c r="AL131">
        <f t="shared" si="71"/>
        <v>0</v>
      </c>
      <c r="AM131">
        <f t="shared" si="72"/>
        <v>0</v>
      </c>
      <c r="AN131">
        <f t="shared" si="73"/>
        <v>0</v>
      </c>
      <c r="AO131">
        <f t="shared" si="74"/>
        <v>0</v>
      </c>
      <c r="AP131">
        <f t="shared" si="75"/>
        <v>0</v>
      </c>
      <c r="AQ131">
        <f t="shared" si="76"/>
        <v>0</v>
      </c>
      <c r="AR131">
        <f t="shared" si="77"/>
        <v>0</v>
      </c>
      <c r="AS131">
        <f t="shared" si="78"/>
        <v>0</v>
      </c>
      <c r="AT131">
        <f t="shared" si="79"/>
        <v>0</v>
      </c>
      <c r="AU131">
        <f t="shared" si="80"/>
        <v>0</v>
      </c>
      <c r="AV131">
        <f t="shared" si="81"/>
        <v>0</v>
      </c>
      <c r="AW131">
        <f t="shared" si="82"/>
        <v>0</v>
      </c>
      <c r="AX131">
        <f t="shared" si="83"/>
        <v>1</v>
      </c>
    </row>
    <row r="132" spans="1:50" ht="31.5" x14ac:dyDescent="0.25">
      <c r="A132" s="115">
        <v>131</v>
      </c>
      <c r="B132" s="61" t="s">
        <v>786</v>
      </c>
      <c r="C132" s="61" t="s">
        <v>711</v>
      </c>
      <c r="D132" s="61" t="s">
        <v>789</v>
      </c>
      <c r="E132" s="60">
        <v>1320000</v>
      </c>
      <c r="F132" s="61">
        <v>4</v>
      </c>
      <c r="G132" s="61">
        <v>4</v>
      </c>
      <c r="H132" s="61">
        <v>5</v>
      </c>
      <c r="I132" s="61">
        <v>3</v>
      </c>
      <c r="J132" s="61">
        <v>2</v>
      </c>
      <c r="K132" s="61">
        <v>5</v>
      </c>
      <c r="L132" s="61">
        <v>0</v>
      </c>
      <c r="M132" s="61">
        <v>1</v>
      </c>
      <c r="N132" s="61">
        <v>1</v>
      </c>
      <c r="O132" s="61">
        <v>1</v>
      </c>
      <c r="P132" s="61">
        <v>10</v>
      </c>
      <c r="Q132" s="61">
        <v>2</v>
      </c>
      <c r="R132" s="61">
        <v>0</v>
      </c>
      <c r="S132" s="61">
        <v>0</v>
      </c>
      <c r="T132" s="61">
        <v>3</v>
      </c>
      <c r="U132" s="61">
        <v>0</v>
      </c>
      <c r="V132" s="60">
        <v>726000</v>
      </c>
      <c r="W132" s="63">
        <f t="shared" si="56"/>
        <v>41</v>
      </c>
      <c r="X132">
        <f t="shared" si="57"/>
        <v>0</v>
      </c>
      <c r="Y132">
        <f t="shared" si="58"/>
        <v>0</v>
      </c>
      <c r="Z132">
        <f t="shared" si="59"/>
        <v>0</v>
      </c>
      <c r="AA132">
        <f t="shared" si="60"/>
        <v>0</v>
      </c>
      <c r="AB132">
        <f t="shared" si="61"/>
        <v>0</v>
      </c>
      <c r="AC132">
        <f t="shared" si="62"/>
        <v>0</v>
      </c>
      <c r="AD132">
        <f t="shared" si="63"/>
        <v>0</v>
      </c>
      <c r="AE132">
        <f t="shared" si="64"/>
        <v>0</v>
      </c>
      <c r="AF132">
        <f t="shared" si="65"/>
        <v>0</v>
      </c>
      <c r="AG132">
        <f t="shared" si="66"/>
        <v>0</v>
      </c>
      <c r="AH132">
        <f t="shared" si="67"/>
        <v>0</v>
      </c>
      <c r="AI132">
        <f t="shared" si="68"/>
        <v>0</v>
      </c>
      <c r="AJ132">
        <f t="shared" si="69"/>
        <v>0</v>
      </c>
      <c r="AK132">
        <f t="shared" si="70"/>
        <v>0</v>
      </c>
      <c r="AL132">
        <f t="shared" si="71"/>
        <v>0</v>
      </c>
      <c r="AM132">
        <f t="shared" si="72"/>
        <v>0</v>
      </c>
      <c r="AN132">
        <f t="shared" si="73"/>
        <v>1</v>
      </c>
      <c r="AO132">
        <f t="shared" si="74"/>
        <v>0</v>
      </c>
      <c r="AP132">
        <f t="shared" si="75"/>
        <v>0</v>
      </c>
      <c r="AQ132">
        <f t="shared" si="76"/>
        <v>0</v>
      </c>
      <c r="AR132">
        <f t="shared" si="77"/>
        <v>0</v>
      </c>
      <c r="AS132">
        <f t="shared" si="78"/>
        <v>0</v>
      </c>
      <c r="AT132">
        <f t="shared" si="79"/>
        <v>0</v>
      </c>
      <c r="AU132">
        <f t="shared" si="80"/>
        <v>0</v>
      </c>
      <c r="AV132">
        <f t="shared" si="81"/>
        <v>0</v>
      </c>
      <c r="AW132">
        <f t="shared" si="82"/>
        <v>0</v>
      </c>
      <c r="AX132">
        <f t="shared" si="83"/>
        <v>0</v>
      </c>
    </row>
    <row r="133" spans="1:50" ht="126" x14ac:dyDescent="0.25">
      <c r="A133" s="115">
        <v>132</v>
      </c>
      <c r="B133" s="62" t="s">
        <v>225</v>
      </c>
      <c r="C133" s="62" t="s">
        <v>226</v>
      </c>
      <c r="D133" s="62" t="s">
        <v>227</v>
      </c>
      <c r="E133" s="60">
        <v>2200000</v>
      </c>
      <c r="F133" s="61">
        <v>2</v>
      </c>
      <c r="G133" s="62">
        <v>4</v>
      </c>
      <c r="H133" s="62">
        <v>3</v>
      </c>
      <c r="I133" s="62">
        <v>4</v>
      </c>
      <c r="J133" s="62">
        <v>3</v>
      </c>
      <c r="K133" s="62">
        <v>3</v>
      </c>
      <c r="L133" s="62">
        <v>0</v>
      </c>
      <c r="M133" s="62">
        <v>2</v>
      </c>
      <c r="N133" s="62">
        <v>1</v>
      </c>
      <c r="O133" s="61">
        <v>9</v>
      </c>
      <c r="P133" s="61">
        <v>0</v>
      </c>
      <c r="Q133" s="62">
        <v>2</v>
      </c>
      <c r="R133" s="62">
        <v>2</v>
      </c>
      <c r="S133" s="62">
        <v>3</v>
      </c>
      <c r="T133" s="62">
        <v>2</v>
      </c>
      <c r="U133" s="62">
        <v>0</v>
      </c>
      <c r="V133" s="60">
        <v>1430000</v>
      </c>
      <c r="W133" s="63">
        <f t="shared" si="56"/>
        <v>40</v>
      </c>
      <c r="X133">
        <f t="shared" si="57"/>
        <v>0</v>
      </c>
      <c r="Y133">
        <f t="shared" si="58"/>
        <v>0</v>
      </c>
      <c r="Z133">
        <f t="shared" si="59"/>
        <v>0</v>
      </c>
      <c r="AA133">
        <f t="shared" si="60"/>
        <v>1</v>
      </c>
      <c r="AB133">
        <f t="shared" si="61"/>
        <v>0</v>
      </c>
      <c r="AC133">
        <f t="shared" si="62"/>
        <v>0</v>
      </c>
      <c r="AD133">
        <f t="shared" si="63"/>
        <v>0</v>
      </c>
      <c r="AE133">
        <f t="shared" si="64"/>
        <v>0</v>
      </c>
      <c r="AF133">
        <f t="shared" si="65"/>
        <v>0</v>
      </c>
      <c r="AG133">
        <f t="shared" si="66"/>
        <v>0</v>
      </c>
      <c r="AH133">
        <f t="shared" si="67"/>
        <v>0</v>
      </c>
      <c r="AI133">
        <f t="shared" si="68"/>
        <v>0</v>
      </c>
      <c r="AJ133">
        <f t="shared" si="69"/>
        <v>0</v>
      </c>
      <c r="AK133">
        <f t="shared" si="70"/>
        <v>0</v>
      </c>
      <c r="AL133">
        <f t="shared" si="71"/>
        <v>0</v>
      </c>
      <c r="AM133">
        <f t="shared" si="72"/>
        <v>0</v>
      </c>
      <c r="AN133">
        <f t="shared" si="73"/>
        <v>0</v>
      </c>
      <c r="AO133">
        <f t="shared" si="74"/>
        <v>0</v>
      </c>
      <c r="AP133">
        <f t="shared" si="75"/>
        <v>0</v>
      </c>
      <c r="AQ133">
        <f t="shared" si="76"/>
        <v>0</v>
      </c>
      <c r="AR133">
        <f t="shared" si="77"/>
        <v>0</v>
      </c>
      <c r="AS133">
        <f t="shared" si="78"/>
        <v>0</v>
      </c>
      <c r="AT133">
        <f t="shared" si="79"/>
        <v>0</v>
      </c>
      <c r="AU133">
        <f t="shared" si="80"/>
        <v>0</v>
      </c>
      <c r="AV133">
        <f t="shared" si="81"/>
        <v>0</v>
      </c>
      <c r="AW133">
        <f t="shared" si="82"/>
        <v>0</v>
      </c>
      <c r="AX133">
        <f t="shared" si="83"/>
        <v>0</v>
      </c>
    </row>
    <row r="134" spans="1:50" ht="78.75" x14ac:dyDescent="0.25">
      <c r="A134" s="115">
        <v>133</v>
      </c>
      <c r="B134" s="64" t="s">
        <v>513</v>
      </c>
      <c r="C134" s="64" t="s">
        <v>516</v>
      </c>
      <c r="D134" s="64" t="s">
        <v>517</v>
      </c>
      <c r="E134" s="65">
        <v>2000000</v>
      </c>
      <c r="F134" s="64">
        <v>10</v>
      </c>
      <c r="G134" s="64">
        <v>0</v>
      </c>
      <c r="H134" s="64">
        <v>5</v>
      </c>
      <c r="I134" s="64">
        <v>2</v>
      </c>
      <c r="J134" s="64">
        <v>0</v>
      </c>
      <c r="K134" s="64">
        <v>1</v>
      </c>
      <c r="L134" s="64">
        <v>0</v>
      </c>
      <c r="M134" s="64">
        <v>1</v>
      </c>
      <c r="N134" s="64">
        <v>4</v>
      </c>
      <c r="O134" s="64">
        <v>0</v>
      </c>
      <c r="P134" s="64">
        <v>10</v>
      </c>
      <c r="Q134" s="64">
        <v>2</v>
      </c>
      <c r="R134" s="64">
        <v>2</v>
      </c>
      <c r="S134" s="64">
        <v>3</v>
      </c>
      <c r="T134" s="64">
        <v>0</v>
      </c>
      <c r="U134" s="64">
        <v>0</v>
      </c>
      <c r="V134" s="65">
        <v>740000</v>
      </c>
      <c r="W134" s="63">
        <f t="shared" si="56"/>
        <v>40</v>
      </c>
      <c r="X134">
        <f t="shared" si="57"/>
        <v>0</v>
      </c>
      <c r="Y134">
        <f t="shared" si="58"/>
        <v>0</v>
      </c>
      <c r="Z134">
        <f t="shared" si="59"/>
        <v>0</v>
      </c>
      <c r="AA134">
        <f t="shared" si="60"/>
        <v>0</v>
      </c>
      <c r="AB134">
        <f t="shared" si="61"/>
        <v>0</v>
      </c>
      <c r="AC134">
        <f t="shared" si="62"/>
        <v>0</v>
      </c>
      <c r="AD134">
        <f t="shared" si="63"/>
        <v>0</v>
      </c>
      <c r="AE134">
        <f t="shared" si="64"/>
        <v>0</v>
      </c>
      <c r="AF134">
        <f t="shared" si="65"/>
        <v>0</v>
      </c>
      <c r="AG134">
        <f t="shared" si="66"/>
        <v>0</v>
      </c>
      <c r="AH134">
        <f t="shared" si="67"/>
        <v>0</v>
      </c>
      <c r="AI134">
        <f t="shared" si="68"/>
        <v>0</v>
      </c>
      <c r="AJ134">
        <f t="shared" si="69"/>
        <v>0</v>
      </c>
      <c r="AK134">
        <f t="shared" si="70"/>
        <v>0</v>
      </c>
      <c r="AL134">
        <f t="shared" si="71"/>
        <v>0</v>
      </c>
      <c r="AM134">
        <f t="shared" si="72"/>
        <v>0</v>
      </c>
      <c r="AN134">
        <f t="shared" si="73"/>
        <v>0</v>
      </c>
      <c r="AO134">
        <f t="shared" si="74"/>
        <v>0</v>
      </c>
      <c r="AP134">
        <f t="shared" si="75"/>
        <v>0</v>
      </c>
      <c r="AQ134">
        <f t="shared" si="76"/>
        <v>0</v>
      </c>
      <c r="AR134">
        <f t="shared" si="77"/>
        <v>0</v>
      </c>
      <c r="AS134">
        <f t="shared" si="78"/>
        <v>0</v>
      </c>
      <c r="AT134">
        <f t="shared" si="79"/>
        <v>0</v>
      </c>
      <c r="AU134">
        <f t="shared" si="80"/>
        <v>0</v>
      </c>
      <c r="AV134">
        <f t="shared" si="81"/>
        <v>0</v>
      </c>
      <c r="AW134">
        <f t="shared" si="82"/>
        <v>0</v>
      </c>
      <c r="AX134">
        <f t="shared" si="83"/>
        <v>1</v>
      </c>
    </row>
    <row r="135" spans="1:50" ht="141.75" x14ac:dyDescent="0.25">
      <c r="A135" s="115">
        <v>134</v>
      </c>
      <c r="B135" s="64" t="s">
        <v>513</v>
      </c>
      <c r="C135" s="64" t="s">
        <v>522</v>
      </c>
      <c r="D135" s="64" t="s">
        <v>523</v>
      </c>
      <c r="E135" s="65">
        <v>900000</v>
      </c>
      <c r="F135" s="64">
        <v>10</v>
      </c>
      <c r="G135" s="64">
        <v>0</v>
      </c>
      <c r="H135" s="64">
        <v>3</v>
      </c>
      <c r="I135" s="64">
        <v>3</v>
      </c>
      <c r="J135" s="64">
        <v>0</v>
      </c>
      <c r="K135" s="64">
        <v>1</v>
      </c>
      <c r="L135" s="64">
        <v>0</v>
      </c>
      <c r="M135" s="64">
        <v>2</v>
      </c>
      <c r="N135" s="64">
        <v>1</v>
      </c>
      <c r="O135" s="64">
        <v>0</v>
      </c>
      <c r="P135" s="64">
        <v>10</v>
      </c>
      <c r="Q135" s="64">
        <v>2</v>
      </c>
      <c r="R135" s="64">
        <v>2</v>
      </c>
      <c r="S135" s="64">
        <v>3</v>
      </c>
      <c r="T135" s="64">
        <v>3</v>
      </c>
      <c r="U135" s="64">
        <v>0</v>
      </c>
      <c r="V135" s="65">
        <v>333000</v>
      </c>
      <c r="W135" s="63">
        <f t="shared" si="56"/>
        <v>40</v>
      </c>
      <c r="X135">
        <f t="shared" si="57"/>
        <v>0</v>
      </c>
      <c r="Y135">
        <f t="shared" si="58"/>
        <v>0</v>
      </c>
      <c r="Z135">
        <f t="shared" si="59"/>
        <v>0</v>
      </c>
      <c r="AA135">
        <f t="shared" si="60"/>
        <v>0</v>
      </c>
      <c r="AB135">
        <f t="shared" si="61"/>
        <v>0</v>
      </c>
      <c r="AC135">
        <f t="shared" si="62"/>
        <v>0</v>
      </c>
      <c r="AD135">
        <f t="shared" si="63"/>
        <v>0</v>
      </c>
      <c r="AE135">
        <f t="shared" si="64"/>
        <v>0</v>
      </c>
      <c r="AF135">
        <f t="shared" si="65"/>
        <v>0</v>
      </c>
      <c r="AG135">
        <f t="shared" si="66"/>
        <v>0</v>
      </c>
      <c r="AH135">
        <f t="shared" si="67"/>
        <v>0</v>
      </c>
      <c r="AI135">
        <f t="shared" si="68"/>
        <v>0</v>
      </c>
      <c r="AJ135">
        <f t="shared" si="69"/>
        <v>0</v>
      </c>
      <c r="AK135">
        <f t="shared" si="70"/>
        <v>0</v>
      </c>
      <c r="AL135">
        <f t="shared" si="71"/>
        <v>0</v>
      </c>
      <c r="AM135">
        <f t="shared" si="72"/>
        <v>0</v>
      </c>
      <c r="AN135">
        <f t="shared" si="73"/>
        <v>0</v>
      </c>
      <c r="AO135">
        <f t="shared" si="74"/>
        <v>0</v>
      </c>
      <c r="AP135">
        <f t="shared" si="75"/>
        <v>0</v>
      </c>
      <c r="AQ135">
        <f t="shared" si="76"/>
        <v>0</v>
      </c>
      <c r="AR135">
        <f t="shared" si="77"/>
        <v>0</v>
      </c>
      <c r="AS135">
        <f t="shared" si="78"/>
        <v>0</v>
      </c>
      <c r="AT135">
        <f t="shared" si="79"/>
        <v>0</v>
      </c>
      <c r="AU135">
        <f t="shared" si="80"/>
        <v>0</v>
      </c>
      <c r="AV135">
        <f t="shared" si="81"/>
        <v>0</v>
      </c>
      <c r="AW135">
        <f t="shared" si="82"/>
        <v>0</v>
      </c>
      <c r="AX135">
        <f t="shared" si="83"/>
        <v>1</v>
      </c>
    </row>
    <row r="136" spans="1:50" ht="110.25" x14ac:dyDescent="0.25">
      <c r="A136" s="115">
        <v>135</v>
      </c>
      <c r="B136" s="64" t="s">
        <v>513</v>
      </c>
      <c r="C136" s="64" t="s">
        <v>551</v>
      </c>
      <c r="D136" s="64" t="s">
        <v>552</v>
      </c>
      <c r="E136" s="65">
        <v>120000</v>
      </c>
      <c r="F136" s="64">
        <v>10</v>
      </c>
      <c r="G136" s="64">
        <v>0</v>
      </c>
      <c r="H136" s="64">
        <v>5</v>
      </c>
      <c r="I136" s="64">
        <v>1</v>
      </c>
      <c r="J136" s="64">
        <v>0</v>
      </c>
      <c r="K136" s="64">
        <v>1</v>
      </c>
      <c r="L136" s="64">
        <v>0</v>
      </c>
      <c r="M136" s="64">
        <v>6</v>
      </c>
      <c r="N136" s="64">
        <v>3</v>
      </c>
      <c r="O136" s="64">
        <v>0</v>
      </c>
      <c r="P136" s="64">
        <v>10</v>
      </c>
      <c r="Q136" s="64">
        <v>1</v>
      </c>
      <c r="R136" s="64">
        <v>0</v>
      </c>
      <c r="S136" s="64">
        <v>3</v>
      </c>
      <c r="T136" s="64">
        <v>0</v>
      </c>
      <c r="U136" s="64">
        <v>0</v>
      </c>
      <c r="V136" s="60">
        <v>44400</v>
      </c>
      <c r="W136" s="63">
        <f t="shared" si="56"/>
        <v>40</v>
      </c>
      <c r="X136">
        <f t="shared" si="57"/>
        <v>0</v>
      </c>
      <c r="Y136">
        <f t="shared" si="58"/>
        <v>0</v>
      </c>
      <c r="Z136">
        <f t="shared" si="59"/>
        <v>0</v>
      </c>
      <c r="AA136">
        <f t="shared" si="60"/>
        <v>0</v>
      </c>
      <c r="AB136">
        <f t="shared" si="61"/>
        <v>0</v>
      </c>
      <c r="AC136">
        <f t="shared" si="62"/>
        <v>0</v>
      </c>
      <c r="AD136">
        <f t="shared" si="63"/>
        <v>0</v>
      </c>
      <c r="AE136">
        <f t="shared" si="64"/>
        <v>0</v>
      </c>
      <c r="AF136">
        <f t="shared" si="65"/>
        <v>0</v>
      </c>
      <c r="AG136">
        <f t="shared" si="66"/>
        <v>0</v>
      </c>
      <c r="AH136">
        <f t="shared" si="67"/>
        <v>0</v>
      </c>
      <c r="AI136">
        <f t="shared" si="68"/>
        <v>0</v>
      </c>
      <c r="AJ136">
        <f t="shared" si="69"/>
        <v>0</v>
      </c>
      <c r="AK136">
        <f t="shared" si="70"/>
        <v>0</v>
      </c>
      <c r="AL136">
        <f t="shared" si="71"/>
        <v>0</v>
      </c>
      <c r="AM136">
        <f t="shared" si="72"/>
        <v>0</v>
      </c>
      <c r="AN136">
        <f t="shared" si="73"/>
        <v>0</v>
      </c>
      <c r="AO136">
        <f t="shared" si="74"/>
        <v>0</v>
      </c>
      <c r="AP136">
        <f t="shared" si="75"/>
        <v>0</v>
      </c>
      <c r="AQ136">
        <f t="shared" si="76"/>
        <v>0</v>
      </c>
      <c r="AR136">
        <f t="shared" si="77"/>
        <v>0</v>
      </c>
      <c r="AS136">
        <f t="shared" si="78"/>
        <v>0</v>
      </c>
      <c r="AT136">
        <f t="shared" si="79"/>
        <v>0</v>
      </c>
      <c r="AU136">
        <f t="shared" si="80"/>
        <v>0</v>
      </c>
      <c r="AV136">
        <f t="shared" si="81"/>
        <v>0</v>
      </c>
      <c r="AW136">
        <f t="shared" si="82"/>
        <v>0</v>
      </c>
      <c r="AX136">
        <f t="shared" si="83"/>
        <v>1</v>
      </c>
    </row>
    <row r="137" spans="1:50" ht="157.5" x14ac:dyDescent="0.25">
      <c r="A137" s="115">
        <v>136</v>
      </c>
      <c r="B137" s="64" t="s">
        <v>513</v>
      </c>
      <c r="C137" s="61" t="s">
        <v>587</v>
      </c>
      <c r="D137" s="61" t="s">
        <v>588</v>
      </c>
      <c r="E137" s="60">
        <v>3000000</v>
      </c>
      <c r="F137" s="61">
        <v>10</v>
      </c>
      <c r="G137" s="61">
        <v>0</v>
      </c>
      <c r="H137" s="61">
        <v>5</v>
      </c>
      <c r="I137" s="61">
        <v>2</v>
      </c>
      <c r="J137" s="61">
        <v>0</v>
      </c>
      <c r="K137" s="61">
        <v>1</v>
      </c>
      <c r="L137" s="61">
        <v>0</v>
      </c>
      <c r="M137" s="61">
        <v>1</v>
      </c>
      <c r="N137" s="61">
        <v>4</v>
      </c>
      <c r="O137" s="61">
        <v>0</v>
      </c>
      <c r="P137" s="61">
        <v>10</v>
      </c>
      <c r="Q137" s="61">
        <v>2</v>
      </c>
      <c r="R137" s="61">
        <v>2</v>
      </c>
      <c r="S137" s="61">
        <v>3</v>
      </c>
      <c r="T137" s="61">
        <v>0</v>
      </c>
      <c r="U137" s="61">
        <v>0</v>
      </c>
      <c r="V137" s="60">
        <v>1110000</v>
      </c>
      <c r="W137" s="63">
        <f t="shared" si="56"/>
        <v>40</v>
      </c>
      <c r="X137">
        <f t="shared" si="57"/>
        <v>0</v>
      </c>
      <c r="Y137">
        <f t="shared" si="58"/>
        <v>0</v>
      </c>
      <c r="Z137">
        <f t="shared" si="59"/>
        <v>0</v>
      </c>
      <c r="AA137">
        <f t="shared" si="60"/>
        <v>0</v>
      </c>
      <c r="AB137">
        <f t="shared" si="61"/>
        <v>0</v>
      </c>
      <c r="AC137">
        <f t="shared" si="62"/>
        <v>0</v>
      </c>
      <c r="AD137">
        <f t="shared" si="63"/>
        <v>0</v>
      </c>
      <c r="AE137">
        <f t="shared" si="64"/>
        <v>0</v>
      </c>
      <c r="AF137">
        <f t="shared" si="65"/>
        <v>0</v>
      </c>
      <c r="AG137">
        <f t="shared" si="66"/>
        <v>0</v>
      </c>
      <c r="AH137">
        <f t="shared" si="67"/>
        <v>0</v>
      </c>
      <c r="AI137">
        <f t="shared" si="68"/>
        <v>0</v>
      </c>
      <c r="AJ137">
        <f t="shared" si="69"/>
        <v>0</v>
      </c>
      <c r="AK137">
        <f t="shared" si="70"/>
        <v>0</v>
      </c>
      <c r="AL137">
        <f t="shared" si="71"/>
        <v>0</v>
      </c>
      <c r="AM137">
        <f t="shared" si="72"/>
        <v>0</v>
      </c>
      <c r="AN137">
        <f t="shared" si="73"/>
        <v>0</v>
      </c>
      <c r="AO137">
        <f t="shared" si="74"/>
        <v>0</v>
      </c>
      <c r="AP137">
        <f t="shared" si="75"/>
        <v>0</v>
      </c>
      <c r="AQ137">
        <f t="shared" si="76"/>
        <v>0</v>
      </c>
      <c r="AR137">
        <f t="shared" si="77"/>
        <v>0</v>
      </c>
      <c r="AS137">
        <f t="shared" si="78"/>
        <v>0</v>
      </c>
      <c r="AT137">
        <f t="shared" si="79"/>
        <v>0</v>
      </c>
      <c r="AU137">
        <f t="shared" si="80"/>
        <v>0</v>
      </c>
      <c r="AV137">
        <f t="shared" si="81"/>
        <v>0</v>
      </c>
      <c r="AW137">
        <f t="shared" si="82"/>
        <v>0</v>
      </c>
      <c r="AX137">
        <f t="shared" si="83"/>
        <v>1</v>
      </c>
    </row>
    <row r="138" spans="1:50" ht="47.25" x14ac:dyDescent="0.25">
      <c r="A138" s="115">
        <v>137</v>
      </c>
      <c r="B138" s="64" t="s">
        <v>513</v>
      </c>
      <c r="C138" s="61" t="s">
        <v>23</v>
      </c>
      <c r="D138" s="61" t="s">
        <v>599</v>
      </c>
      <c r="E138" s="60">
        <v>1400000</v>
      </c>
      <c r="F138" s="61">
        <v>10</v>
      </c>
      <c r="G138" s="61">
        <v>0</v>
      </c>
      <c r="H138" s="61">
        <v>5</v>
      </c>
      <c r="I138" s="61">
        <v>2</v>
      </c>
      <c r="J138" s="61">
        <v>0</v>
      </c>
      <c r="K138" s="61">
        <v>1</v>
      </c>
      <c r="L138" s="61">
        <v>0</v>
      </c>
      <c r="M138" s="61">
        <v>1</v>
      </c>
      <c r="N138" s="61">
        <v>4</v>
      </c>
      <c r="O138" s="61">
        <v>0</v>
      </c>
      <c r="P138" s="61">
        <v>10</v>
      </c>
      <c r="Q138" s="61">
        <v>2</v>
      </c>
      <c r="R138" s="61">
        <v>2</v>
      </c>
      <c r="S138" s="61">
        <v>3</v>
      </c>
      <c r="T138" s="61">
        <v>0</v>
      </c>
      <c r="U138" s="61">
        <v>0</v>
      </c>
      <c r="V138" s="60">
        <v>518000</v>
      </c>
      <c r="W138" s="63">
        <f t="shared" si="56"/>
        <v>40</v>
      </c>
      <c r="X138">
        <f t="shared" si="57"/>
        <v>0</v>
      </c>
      <c r="Y138">
        <f t="shared" si="58"/>
        <v>0</v>
      </c>
      <c r="Z138">
        <f t="shared" si="59"/>
        <v>0</v>
      </c>
      <c r="AA138">
        <f t="shared" si="60"/>
        <v>0</v>
      </c>
      <c r="AB138">
        <f t="shared" si="61"/>
        <v>0</v>
      </c>
      <c r="AC138">
        <f t="shared" si="62"/>
        <v>0</v>
      </c>
      <c r="AD138">
        <f t="shared" si="63"/>
        <v>0</v>
      </c>
      <c r="AE138">
        <f t="shared" si="64"/>
        <v>0</v>
      </c>
      <c r="AF138">
        <f t="shared" si="65"/>
        <v>0</v>
      </c>
      <c r="AG138">
        <f t="shared" si="66"/>
        <v>0</v>
      </c>
      <c r="AH138">
        <f t="shared" si="67"/>
        <v>0</v>
      </c>
      <c r="AI138">
        <f t="shared" si="68"/>
        <v>0</v>
      </c>
      <c r="AJ138">
        <f t="shared" si="69"/>
        <v>0</v>
      </c>
      <c r="AK138">
        <f t="shared" si="70"/>
        <v>0</v>
      </c>
      <c r="AL138">
        <f t="shared" si="71"/>
        <v>0</v>
      </c>
      <c r="AM138">
        <f t="shared" si="72"/>
        <v>0</v>
      </c>
      <c r="AN138">
        <f t="shared" si="73"/>
        <v>0</v>
      </c>
      <c r="AO138">
        <f t="shared" si="74"/>
        <v>0</v>
      </c>
      <c r="AP138">
        <f t="shared" si="75"/>
        <v>0</v>
      </c>
      <c r="AQ138">
        <f t="shared" si="76"/>
        <v>0</v>
      </c>
      <c r="AR138">
        <f t="shared" si="77"/>
        <v>0</v>
      </c>
      <c r="AS138">
        <f t="shared" si="78"/>
        <v>0</v>
      </c>
      <c r="AT138">
        <f t="shared" si="79"/>
        <v>0</v>
      </c>
      <c r="AU138">
        <f t="shared" si="80"/>
        <v>0</v>
      </c>
      <c r="AV138">
        <f t="shared" si="81"/>
        <v>0</v>
      </c>
      <c r="AW138">
        <f t="shared" si="82"/>
        <v>0</v>
      </c>
      <c r="AX138">
        <f t="shared" si="83"/>
        <v>1</v>
      </c>
    </row>
    <row r="139" spans="1:50" ht="110.25" x14ac:dyDescent="0.25">
      <c r="A139" s="115">
        <v>138</v>
      </c>
      <c r="B139" s="64" t="s">
        <v>513</v>
      </c>
      <c r="C139" s="61" t="s">
        <v>600</v>
      </c>
      <c r="D139" s="61" t="s">
        <v>601</v>
      </c>
      <c r="E139" s="60">
        <v>3000000</v>
      </c>
      <c r="F139" s="61">
        <v>10</v>
      </c>
      <c r="G139" s="61">
        <v>0</v>
      </c>
      <c r="H139" s="61">
        <v>3</v>
      </c>
      <c r="I139" s="61">
        <v>4</v>
      </c>
      <c r="J139" s="61">
        <v>0</v>
      </c>
      <c r="K139" s="61">
        <v>4</v>
      </c>
      <c r="L139" s="61">
        <v>0</v>
      </c>
      <c r="M139" s="61">
        <v>1</v>
      </c>
      <c r="N139" s="61">
        <v>3</v>
      </c>
      <c r="O139" s="61">
        <v>0</v>
      </c>
      <c r="P139" s="61">
        <v>10</v>
      </c>
      <c r="Q139" s="61">
        <v>0</v>
      </c>
      <c r="R139" s="61">
        <v>2</v>
      </c>
      <c r="S139" s="61">
        <v>3</v>
      </c>
      <c r="T139" s="61">
        <v>0</v>
      </c>
      <c r="U139" s="61">
        <v>0</v>
      </c>
      <c r="V139" s="60">
        <v>1332000</v>
      </c>
      <c r="W139" s="63">
        <f t="shared" si="56"/>
        <v>40</v>
      </c>
      <c r="X139">
        <f t="shared" si="57"/>
        <v>0</v>
      </c>
      <c r="Y139">
        <f t="shared" si="58"/>
        <v>0</v>
      </c>
      <c r="Z139">
        <f t="shared" si="59"/>
        <v>0</v>
      </c>
      <c r="AA139">
        <f t="shared" si="60"/>
        <v>0</v>
      </c>
      <c r="AB139">
        <f t="shared" si="61"/>
        <v>0</v>
      </c>
      <c r="AC139">
        <f t="shared" si="62"/>
        <v>0</v>
      </c>
      <c r="AD139">
        <f t="shared" si="63"/>
        <v>0</v>
      </c>
      <c r="AE139">
        <f t="shared" si="64"/>
        <v>0</v>
      </c>
      <c r="AF139">
        <f t="shared" si="65"/>
        <v>0</v>
      </c>
      <c r="AG139">
        <f t="shared" si="66"/>
        <v>0</v>
      </c>
      <c r="AH139">
        <f t="shared" si="67"/>
        <v>0</v>
      </c>
      <c r="AI139">
        <f t="shared" si="68"/>
        <v>0</v>
      </c>
      <c r="AJ139">
        <f t="shared" si="69"/>
        <v>0</v>
      </c>
      <c r="AK139">
        <f t="shared" si="70"/>
        <v>0</v>
      </c>
      <c r="AL139">
        <f t="shared" si="71"/>
        <v>0</v>
      </c>
      <c r="AM139">
        <f t="shared" si="72"/>
        <v>0</v>
      </c>
      <c r="AN139">
        <f t="shared" si="73"/>
        <v>0</v>
      </c>
      <c r="AO139">
        <f t="shared" si="74"/>
        <v>0</v>
      </c>
      <c r="AP139">
        <f t="shared" si="75"/>
        <v>0</v>
      </c>
      <c r="AQ139">
        <f t="shared" si="76"/>
        <v>0</v>
      </c>
      <c r="AR139">
        <f t="shared" si="77"/>
        <v>0</v>
      </c>
      <c r="AS139">
        <f t="shared" si="78"/>
        <v>0</v>
      </c>
      <c r="AT139">
        <f t="shared" si="79"/>
        <v>0</v>
      </c>
      <c r="AU139">
        <f t="shared" si="80"/>
        <v>0</v>
      </c>
      <c r="AV139">
        <f t="shared" si="81"/>
        <v>0</v>
      </c>
      <c r="AW139">
        <f t="shared" si="82"/>
        <v>0</v>
      </c>
      <c r="AX139">
        <f t="shared" si="83"/>
        <v>1</v>
      </c>
    </row>
    <row r="140" spans="1:50" ht="141.75" x14ac:dyDescent="0.25">
      <c r="A140" s="115">
        <v>139</v>
      </c>
      <c r="B140" s="64" t="s">
        <v>644</v>
      </c>
      <c r="C140" s="64" t="s">
        <v>673</v>
      </c>
      <c r="D140" s="64" t="s">
        <v>674</v>
      </c>
      <c r="E140" s="65">
        <v>1841650</v>
      </c>
      <c r="F140" s="64">
        <v>10</v>
      </c>
      <c r="G140" s="64">
        <v>0</v>
      </c>
      <c r="H140" s="64">
        <v>5</v>
      </c>
      <c r="I140" s="64">
        <v>1</v>
      </c>
      <c r="J140" s="64">
        <v>0</v>
      </c>
      <c r="K140" s="64">
        <v>1</v>
      </c>
      <c r="L140" s="64">
        <v>0</v>
      </c>
      <c r="M140" s="64">
        <v>1</v>
      </c>
      <c r="N140" s="64">
        <v>5</v>
      </c>
      <c r="O140" s="64">
        <v>0</v>
      </c>
      <c r="P140" s="64">
        <v>10</v>
      </c>
      <c r="Q140" s="64">
        <v>2</v>
      </c>
      <c r="R140" s="64">
        <v>2</v>
      </c>
      <c r="S140" s="64">
        <v>3</v>
      </c>
      <c r="T140" s="64">
        <v>0</v>
      </c>
      <c r="U140" s="64">
        <v>0</v>
      </c>
      <c r="V140" s="65">
        <v>828742</v>
      </c>
      <c r="W140" s="63">
        <f t="shared" si="56"/>
        <v>40</v>
      </c>
      <c r="X140">
        <f t="shared" si="57"/>
        <v>0</v>
      </c>
      <c r="Y140">
        <f t="shared" si="58"/>
        <v>0</v>
      </c>
      <c r="Z140">
        <f t="shared" si="59"/>
        <v>0</v>
      </c>
      <c r="AA140">
        <f t="shared" si="60"/>
        <v>0</v>
      </c>
      <c r="AB140">
        <f t="shared" si="61"/>
        <v>0</v>
      </c>
      <c r="AC140">
        <f t="shared" si="62"/>
        <v>0</v>
      </c>
      <c r="AD140">
        <f t="shared" si="63"/>
        <v>0</v>
      </c>
      <c r="AE140">
        <f t="shared" si="64"/>
        <v>0</v>
      </c>
      <c r="AF140">
        <f t="shared" si="65"/>
        <v>0</v>
      </c>
      <c r="AG140">
        <f t="shared" si="66"/>
        <v>0</v>
      </c>
      <c r="AH140">
        <f t="shared" si="67"/>
        <v>0</v>
      </c>
      <c r="AI140">
        <f t="shared" si="68"/>
        <v>0</v>
      </c>
      <c r="AJ140">
        <f t="shared" si="69"/>
        <v>0</v>
      </c>
      <c r="AK140">
        <f t="shared" si="70"/>
        <v>0</v>
      </c>
      <c r="AL140">
        <f t="shared" si="71"/>
        <v>0</v>
      </c>
      <c r="AM140">
        <f t="shared" si="72"/>
        <v>0</v>
      </c>
      <c r="AN140">
        <f t="shared" si="73"/>
        <v>0</v>
      </c>
      <c r="AO140">
        <f t="shared" si="74"/>
        <v>0</v>
      </c>
      <c r="AP140">
        <f t="shared" si="75"/>
        <v>0</v>
      </c>
      <c r="AQ140">
        <f t="shared" si="76"/>
        <v>0</v>
      </c>
      <c r="AR140">
        <f t="shared" si="77"/>
        <v>0</v>
      </c>
      <c r="AS140">
        <f t="shared" si="78"/>
        <v>0</v>
      </c>
      <c r="AT140">
        <f t="shared" si="79"/>
        <v>0</v>
      </c>
      <c r="AU140">
        <f t="shared" si="80"/>
        <v>0</v>
      </c>
      <c r="AV140">
        <f t="shared" si="81"/>
        <v>0</v>
      </c>
      <c r="AW140">
        <f t="shared" si="82"/>
        <v>0</v>
      </c>
      <c r="AX140">
        <f t="shared" si="83"/>
        <v>1</v>
      </c>
    </row>
    <row r="141" spans="1:50" ht="47.25" x14ac:dyDescent="0.25">
      <c r="A141" s="115">
        <v>140</v>
      </c>
      <c r="B141" s="61" t="s">
        <v>644</v>
      </c>
      <c r="C141" s="61" t="s">
        <v>716</v>
      </c>
      <c r="D141" s="61" t="s">
        <v>735</v>
      </c>
      <c r="E141" s="60">
        <v>2000000</v>
      </c>
      <c r="F141" s="61">
        <v>10</v>
      </c>
      <c r="G141" s="61">
        <v>0</v>
      </c>
      <c r="H141" s="61">
        <v>5</v>
      </c>
      <c r="I141" s="61">
        <v>2</v>
      </c>
      <c r="J141" s="61">
        <v>0</v>
      </c>
      <c r="K141" s="61">
        <v>1</v>
      </c>
      <c r="L141" s="61">
        <v>0</v>
      </c>
      <c r="M141" s="61">
        <v>1</v>
      </c>
      <c r="N141" s="61">
        <v>5</v>
      </c>
      <c r="O141" s="61">
        <v>0</v>
      </c>
      <c r="P141" s="61">
        <v>10</v>
      </c>
      <c r="Q141" s="61">
        <v>1</v>
      </c>
      <c r="R141" s="61">
        <v>2</v>
      </c>
      <c r="S141" s="61">
        <v>3</v>
      </c>
      <c r="T141" s="61">
        <v>0</v>
      </c>
      <c r="U141" s="61">
        <v>0</v>
      </c>
      <c r="V141" s="60">
        <v>740000</v>
      </c>
      <c r="W141" s="63">
        <f t="shared" si="56"/>
        <v>40</v>
      </c>
      <c r="X141">
        <f t="shared" si="57"/>
        <v>0</v>
      </c>
      <c r="Y141">
        <f t="shared" si="58"/>
        <v>0</v>
      </c>
      <c r="Z141">
        <f t="shared" si="59"/>
        <v>0</v>
      </c>
      <c r="AA141">
        <f t="shared" si="60"/>
        <v>0</v>
      </c>
      <c r="AB141">
        <f t="shared" si="61"/>
        <v>0</v>
      </c>
      <c r="AC141">
        <f t="shared" si="62"/>
        <v>0</v>
      </c>
      <c r="AD141">
        <f t="shared" si="63"/>
        <v>0</v>
      </c>
      <c r="AE141">
        <f t="shared" si="64"/>
        <v>0</v>
      </c>
      <c r="AF141">
        <f t="shared" si="65"/>
        <v>0</v>
      </c>
      <c r="AG141">
        <f t="shared" si="66"/>
        <v>0</v>
      </c>
      <c r="AH141">
        <f t="shared" si="67"/>
        <v>0</v>
      </c>
      <c r="AI141">
        <f t="shared" si="68"/>
        <v>0</v>
      </c>
      <c r="AJ141">
        <f t="shared" si="69"/>
        <v>0</v>
      </c>
      <c r="AK141">
        <f t="shared" si="70"/>
        <v>0</v>
      </c>
      <c r="AL141">
        <f t="shared" si="71"/>
        <v>0</v>
      </c>
      <c r="AM141">
        <f t="shared" si="72"/>
        <v>0</v>
      </c>
      <c r="AN141">
        <f t="shared" si="73"/>
        <v>0</v>
      </c>
      <c r="AO141">
        <f t="shared" si="74"/>
        <v>0</v>
      </c>
      <c r="AP141">
        <f t="shared" si="75"/>
        <v>0</v>
      </c>
      <c r="AQ141">
        <f t="shared" si="76"/>
        <v>0</v>
      </c>
      <c r="AR141">
        <f t="shared" si="77"/>
        <v>0</v>
      </c>
      <c r="AS141">
        <f t="shared" si="78"/>
        <v>0</v>
      </c>
      <c r="AT141">
        <f t="shared" si="79"/>
        <v>0</v>
      </c>
      <c r="AU141">
        <f t="shared" si="80"/>
        <v>0</v>
      </c>
      <c r="AV141">
        <f t="shared" si="81"/>
        <v>0</v>
      </c>
      <c r="AW141">
        <f t="shared" si="82"/>
        <v>0</v>
      </c>
      <c r="AX141">
        <f t="shared" si="83"/>
        <v>1</v>
      </c>
    </row>
    <row r="142" spans="1:50" ht="31.5" x14ac:dyDescent="0.25">
      <c r="A142" s="115">
        <v>141</v>
      </c>
      <c r="B142" s="61" t="s">
        <v>644</v>
      </c>
      <c r="C142" s="61" t="s">
        <v>711</v>
      </c>
      <c r="D142" s="61" t="s">
        <v>780</v>
      </c>
      <c r="E142" s="60">
        <v>759200</v>
      </c>
      <c r="F142" s="61">
        <v>10</v>
      </c>
      <c r="G142" s="61">
        <v>4</v>
      </c>
      <c r="H142" s="61">
        <v>3</v>
      </c>
      <c r="I142" s="61">
        <v>1</v>
      </c>
      <c r="J142" s="61">
        <v>0</v>
      </c>
      <c r="K142" s="61">
        <v>1</v>
      </c>
      <c r="L142" s="61">
        <v>0</v>
      </c>
      <c r="M142" s="61">
        <v>1</v>
      </c>
      <c r="N142" s="61">
        <v>10</v>
      </c>
      <c r="O142" s="61">
        <v>1</v>
      </c>
      <c r="P142" s="61">
        <v>1</v>
      </c>
      <c r="Q142" s="61">
        <v>2</v>
      </c>
      <c r="R142" s="61">
        <v>2</v>
      </c>
      <c r="S142" s="61">
        <v>3</v>
      </c>
      <c r="T142" s="61">
        <v>1</v>
      </c>
      <c r="U142" s="61">
        <v>0</v>
      </c>
      <c r="V142" s="60">
        <v>280904</v>
      </c>
      <c r="W142" s="63">
        <f t="shared" si="56"/>
        <v>40</v>
      </c>
      <c r="X142">
        <f t="shared" si="57"/>
        <v>0</v>
      </c>
      <c r="Y142">
        <f t="shared" si="58"/>
        <v>0</v>
      </c>
      <c r="Z142">
        <f t="shared" si="59"/>
        <v>0</v>
      </c>
      <c r="AA142">
        <f t="shared" si="60"/>
        <v>0</v>
      </c>
      <c r="AB142">
        <f t="shared" si="61"/>
        <v>0</v>
      </c>
      <c r="AC142">
        <f t="shared" si="62"/>
        <v>0</v>
      </c>
      <c r="AD142">
        <f t="shared" si="63"/>
        <v>0</v>
      </c>
      <c r="AE142">
        <f t="shared" si="64"/>
        <v>0</v>
      </c>
      <c r="AF142">
        <f t="shared" si="65"/>
        <v>0</v>
      </c>
      <c r="AG142">
        <f t="shared" si="66"/>
        <v>0</v>
      </c>
      <c r="AH142">
        <f t="shared" si="67"/>
        <v>0</v>
      </c>
      <c r="AI142">
        <f t="shared" si="68"/>
        <v>0</v>
      </c>
      <c r="AJ142">
        <f t="shared" si="69"/>
        <v>0</v>
      </c>
      <c r="AK142">
        <f t="shared" si="70"/>
        <v>0</v>
      </c>
      <c r="AL142">
        <f t="shared" si="71"/>
        <v>0</v>
      </c>
      <c r="AM142">
        <f t="shared" si="72"/>
        <v>0</v>
      </c>
      <c r="AN142">
        <f t="shared" si="73"/>
        <v>0</v>
      </c>
      <c r="AO142">
        <f t="shared" si="74"/>
        <v>0</v>
      </c>
      <c r="AP142">
        <f t="shared" si="75"/>
        <v>0</v>
      </c>
      <c r="AQ142">
        <f t="shared" si="76"/>
        <v>0</v>
      </c>
      <c r="AR142">
        <f t="shared" si="77"/>
        <v>0</v>
      </c>
      <c r="AS142">
        <f t="shared" si="78"/>
        <v>0</v>
      </c>
      <c r="AT142">
        <f t="shared" si="79"/>
        <v>0</v>
      </c>
      <c r="AU142">
        <f t="shared" si="80"/>
        <v>0</v>
      </c>
      <c r="AV142">
        <f t="shared" si="81"/>
        <v>0</v>
      </c>
      <c r="AW142">
        <f t="shared" si="82"/>
        <v>0</v>
      </c>
      <c r="AX142">
        <f t="shared" si="83"/>
        <v>1</v>
      </c>
    </row>
    <row r="143" spans="1:50" ht="47.25" x14ac:dyDescent="0.25">
      <c r="A143" s="115">
        <v>142</v>
      </c>
      <c r="B143" s="64" t="s">
        <v>1468</v>
      </c>
      <c r="C143" s="64" t="s">
        <v>1478</v>
      </c>
      <c r="D143" s="64" t="s">
        <v>1479</v>
      </c>
      <c r="E143" s="65">
        <v>1595862</v>
      </c>
      <c r="F143" s="64">
        <v>7</v>
      </c>
      <c r="G143" s="64">
        <v>11</v>
      </c>
      <c r="H143" s="64">
        <v>1</v>
      </c>
      <c r="I143" s="64">
        <v>4</v>
      </c>
      <c r="J143" s="64">
        <v>0</v>
      </c>
      <c r="K143" s="64">
        <v>2</v>
      </c>
      <c r="L143" s="64">
        <v>0</v>
      </c>
      <c r="M143" s="64">
        <v>6</v>
      </c>
      <c r="N143" s="64">
        <v>1</v>
      </c>
      <c r="O143" s="64">
        <v>0</v>
      </c>
      <c r="P143" s="64">
        <v>0</v>
      </c>
      <c r="Q143" s="64">
        <v>0</v>
      </c>
      <c r="R143" s="64">
        <v>2</v>
      </c>
      <c r="S143" s="64">
        <v>3</v>
      </c>
      <c r="T143" s="64">
        <v>3</v>
      </c>
      <c r="U143" s="64">
        <v>0</v>
      </c>
      <c r="V143" s="65">
        <v>1021351.68</v>
      </c>
      <c r="W143" s="63">
        <f t="shared" si="56"/>
        <v>40</v>
      </c>
      <c r="X143">
        <f t="shared" si="57"/>
        <v>0</v>
      </c>
      <c r="Y143">
        <f t="shared" si="58"/>
        <v>0</v>
      </c>
      <c r="Z143">
        <f t="shared" si="59"/>
        <v>0</v>
      </c>
      <c r="AA143">
        <f t="shared" si="60"/>
        <v>0</v>
      </c>
      <c r="AB143">
        <f t="shared" si="61"/>
        <v>0</v>
      </c>
      <c r="AC143">
        <f t="shared" si="62"/>
        <v>0</v>
      </c>
      <c r="AD143">
        <f t="shared" si="63"/>
        <v>0</v>
      </c>
      <c r="AE143">
        <f t="shared" si="64"/>
        <v>0</v>
      </c>
      <c r="AF143">
        <f t="shared" si="65"/>
        <v>0</v>
      </c>
      <c r="AG143">
        <f t="shared" si="66"/>
        <v>0</v>
      </c>
      <c r="AH143">
        <f t="shared" si="67"/>
        <v>0</v>
      </c>
      <c r="AI143">
        <f t="shared" si="68"/>
        <v>0</v>
      </c>
      <c r="AJ143">
        <f t="shared" si="69"/>
        <v>0</v>
      </c>
      <c r="AK143">
        <f t="shared" si="70"/>
        <v>0</v>
      </c>
      <c r="AL143">
        <f t="shared" si="71"/>
        <v>0</v>
      </c>
      <c r="AM143">
        <f t="shared" si="72"/>
        <v>0</v>
      </c>
      <c r="AN143">
        <f t="shared" si="73"/>
        <v>0</v>
      </c>
      <c r="AO143">
        <f t="shared" si="74"/>
        <v>0</v>
      </c>
      <c r="AP143">
        <f t="shared" si="75"/>
        <v>0</v>
      </c>
      <c r="AQ143">
        <f t="shared" si="76"/>
        <v>0</v>
      </c>
      <c r="AR143">
        <f t="shared" si="77"/>
        <v>0</v>
      </c>
      <c r="AS143">
        <f t="shared" si="78"/>
        <v>0</v>
      </c>
      <c r="AT143">
        <f t="shared" si="79"/>
        <v>0</v>
      </c>
      <c r="AU143">
        <f t="shared" si="80"/>
        <v>0</v>
      </c>
      <c r="AV143">
        <f t="shared" si="81"/>
        <v>1</v>
      </c>
      <c r="AW143">
        <f t="shared" si="82"/>
        <v>0</v>
      </c>
      <c r="AX143">
        <f t="shared" si="83"/>
        <v>0</v>
      </c>
    </row>
    <row r="144" spans="1:50" ht="31.5" x14ac:dyDescent="0.25">
      <c r="A144" s="115">
        <v>143</v>
      </c>
      <c r="B144" s="64" t="s">
        <v>346</v>
      </c>
      <c r="C144" s="64" t="s">
        <v>347</v>
      </c>
      <c r="D144" s="64" t="s">
        <v>348</v>
      </c>
      <c r="E144" s="65">
        <v>486896.45</v>
      </c>
      <c r="F144" s="64">
        <v>4</v>
      </c>
      <c r="G144" s="64">
        <v>0</v>
      </c>
      <c r="H144" s="64">
        <v>5</v>
      </c>
      <c r="I144" s="64">
        <v>1</v>
      </c>
      <c r="J144" s="64">
        <v>0</v>
      </c>
      <c r="K144" s="64">
        <v>5</v>
      </c>
      <c r="L144" s="64">
        <v>0</v>
      </c>
      <c r="M144" s="64">
        <v>1</v>
      </c>
      <c r="N144" s="64">
        <v>5</v>
      </c>
      <c r="O144" s="64">
        <v>0</v>
      </c>
      <c r="P144" s="64">
        <v>10</v>
      </c>
      <c r="Q144" s="64">
        <v>0</v>
      </c>
      <c r="R144" s="64">
        <v>2</v>
      </c>
      <c r="S144" s="64">
        <v>3</v>
      </c>
      <c r="T144" s="64">
        <v>3</v>
      </c>
      <c r="U144" s="64">
        <v>0</v>
      </c>
      <c r="V144" s="65">
        <v>267793.03999999998</v>
      </c>
      <c r="W144" s="63">
        <f t="shared" si="56"/>
        <v>39</v>
      </c>
      <c r="X144">
        <f t="shared" si="57"/>
        <v>0</v>
      </c>
      <c r="Y144">
        <f t="shared" si="58"/>
        <v>0</v>
      </c>
      <c r="Z144">
        <f t="shared" si="59"/>
        <v>0</v>
      </c>
      <c r="AA144">
        <f t="shared" si="60"/>
        <v>0</v>
      </c>
      <c r="AB144">
        <f t="shared" si="61"/>
        <v>0</v>
      </c>
      <c r="AC144">
        <f t="shared" si="62"/>
        <v>0</v>
      </c>
      <c r="AD144">
        <f t="shared" si="63"/>
        <v>0</v>
      </c>
      <c r="AE144">
        <f t="shared" si="64"/>
        <v>0</v>
      </c>
      <c r="AF144">
        <f t="shared" si="65"/>
        <v>0</v>
      </c>
      <c r="AG144">
        <f t="shared" si="66"/>
        <v>0</v>
      </c>
      <c r="AH144">
        <f t="shared" si="67"/>
        <v>0</v>
      </c>
      <c r="AI144">
        <f t="shared" si="68"/>
        <v>0</v>
      </c>
      <c r="AJ144">
        <f t="shared" si="69"/>
        <v>0</v>
      </c>
      <c r="AK144">
        <f t="shared" si="70"/>
        <v>0</v>
      </c>
      <c r="AL144">
        <f t="shared" si="71"/>
        <v>0</v>
      </c>
      <c r="AM144">
        <f t="shared" si="72"/>
        <v>0</v>
      </c>
      <c r="AN144">
        <f t="shared" si="73"/>
        <v>1</v>
      </c>
      <c r="AO144">
        <f t="shared" si="74"/>
        <v>0</v>
      </c>
      <c r="AP144">
        <f t="shared" si="75"/>
        <v>0</v>
      </c>
      <c r="AQ144">
        <f t="shared" si="76"/>
        <v>0</v>
      </c>
      <c r="AR144">
        <f t="shared" si="77"/>
        <v>0</v>
      </c>
      <c r="AS144">
        <f t="shared" si="78"/>
        <v>0</v>
      </c>
      <c r="AT144">
        <f t="shared" si="79"/>
        <v>0</v>
      </c>
      <c r="AU144">
        <f t="shared" si="80"/>
        <v>0</v>
      </c>
      <c r="AV144">
        <f t="shared" si="81"/>
        <v>0</v>
      </c>
      <c r="AW144">
        <f t="shared" si="82"/>
        <v>0</v>
      </c>
      <c r="AX144">
        <f t="shared" si="83"/>
        <v>0</v>
      </c>
    </row>
    <row r="145" spans="1:50" ht="110.25" x14ac:dyDescent="0.25">
      <c r="A145" s="115">
        <v>144</v>
      </c>
      <c r="B145" s="64" t="s">
        <v>513</v>
      </c>
      <c r="C145" s="64" t="s">
        <v>524</v>
      </c>
      <c r="D145" s="64" t="s">
        <v>525</v>
      </c>
      <c r="E145" s="65">
        <v>600000</v>
      </c>
      <c r="F145" s="64">
        <v>10</v>
      </c>
      <c r="G145" s="64">
        <v>0</v>
      </c>
      <c r="H145" s="64">
        <v>3</v>
      </c>
      <c r="I145" s="64">
        <v>3</v>
      </c>
      <c r="J145" s="64">
        <v>0</v>
      </c>
      <c r="K145" s="64">
        <v>1</v>
      </c>
      <c r="L145" s="64">
        <v>0</v>
      </c>
      <c r="M145" s="64">
        <v>3</v>
      </c>
      <c r="N145" s="64">
        <v>2</v>
      </c>
      <c r="O145" s="64">
        <v>0</v>
      </c>
      <c r="P145" s="64">
        <v>10</v>
      </c>
      <c r="Q145" s="64">
        <v>2</v>
      </c>
      <c r="R145" s="64">
        <v>2</v>
      </c>
      <c r="S145" s="64">
        <v>3</v>
      </c>
      <c r="T145" s="64">
        <v>0</v>
      </c>
      <c r="U145" s="64">
        <v>0</v>
      </c>
      <c r="V145" s="65">
        <v>222000</v>
      </c>
      <c r="W145" s="63">
        <f t="shared" si="56"/>
        <v>39</v>
      </c>
      <c r="X145">
        <f t="shared" si="57"/>
        <v>0</v>
      </c>
      <c r="Y145">
        <f t="shared" si="58"/>
        <v>0</v>
      </c>
      <c r="Z145">
        <f t="shared" si="59"/>
        <v>0</v>
      </c>
      <c r="AA145">
        <f t="shared" si="60"/>
        <v>0</v>
      </c>
      <c r="AB145">
        <f t="shared" si="61"/>
        <v>0</v>
      </c>
      <c r="AC145">
        <f t="shared" si="62"/>
        <v>0</v>
      </c>
      <c r="AD145">
        <f t="shared" si="63"/>
        <v>0</v>
      </c>
      <c r="AE145">
        <f t="shared" si="64"/>
        <v>0</v>
      </c>
      <c r="AF145">
        <f t="shared" si="65"/>
        <v>0</v>
      </c>
      <c r="AG145">
        <f t="shared" si="66"/>
        <v>0</v>
      </c>
      <c r="AH145">
        <f t="shared" si="67"/>
        <v>0</v>
      </c>
      <c r="AI145">
        <f t="shared" si="68"/>
        <v>0</v>
      </c>
      <c r="AJ145">
        <f t="shared" si="69"/>
        <v>0</v>
      </c>
      <c r="AK145">
        <f t="shared" si="70"/>
        <v>0</v>
      </c>
      <c r="AL145">
        <f t="shared" si="71"/>
        <v>0</v>
      </c>
      <c r="AM145">
        <f t="shared" si="72"/>
        <v>0</v>
      </c>
      <c r="AN145">
        <f t="shared" si="73"/>
        <v>0</v>
      </c>
      <c r="AO145">
        <f t="shared" si="74"/>
        <v>0</v>
      </c>
      <c r="AP145">
        <f t="shared" si="75"/>
        <v>0</v>
      </c>
      <c r="AQ145">
        <f t="shared" si="76"/>
        <v>0</v>
      </c>
      <c r="AR145">
        <f t="shared" si="77"/>
        <v>0</v>
      </c>
      <c r="AS145">
        <f t="shared" si="78"/>
        <v>0</v>
      </c>
      <c r="AT145">
        <f t="shared" si="79"/>
        <v>0</v>
      </c>
      <c r="AU145">
        <f t="shared" si="80"/>
        <v>0</v>
      </c>
      <c r="AV145">
        <f t="shared" si="81"/>
        <v>0</v>
      </c>
      <c r="AW145">
        <f t="shared" si="82"/>
        <v>0</v>
      </c>
      <c r="AX145">
        <f t="shared" si="83"/>
        <v>1</v>
      </c>
    </row>
    <row r="146" spans="1:50" ht="126" x14ac:dyDescent="0.25">
      <c r="A146" s="115">
        <v>145</v>
      </c>
      <c r="B146" s="64" t="s">
        <v>513</v>
      </c>
      <c r="C146" s="64" t="s">
        <v>539</v>
      </c>
      <c r="D146" s="64" t="s">
        <v>540</v>
      </c>
      <c r="E146" s="65">
        <v>2590000</v>
      </c>
      <c r="F146" s="64">
        <v>10</v>
      </c>
      <c r="G146" s="64">
        <v>0</v>
      </c>
      <c r="H146" s="64">
        <v>5</v>
      </c>
      <c r="I146" s="64">
        <v>3</v>
      </c>
      <c r="J146" s="64">
        <v>0</v>
      </c>
      <c r="K146" s="64">
        <v>1</v>
      </c>
      <c r="L146" s="64">
        <v>0</v>
      </c>
      <c r="M146" s="64">
        <v>1</v>
      </c>
      <c r="N146" s="64">
        <v>4</v>
      </c>
      <c r="O146" s="64">
        <v>0</v>
      </c>
      <c r="P146" s="64">
        <v>10</v>
      </c>
      <c r="Q146" s="64">
        <v>0</v>
      </c>
      <c r="R146" s="64">
        <v>2</v>
      </c>
      <c r="S146" s="64">
        <v>3</v>
      </c>
      <c r="T146" s="64">
        <v>0</v>
      </c>
      <c r="U146" s="64">
        <v>0</v>
      </c>
      <c r="V146" s="65">
        <v>1139600</v>
      </c>
      <c r="W146" s="63">
        <f t="shared" si="56"/>
        <v>39</v>
      </c>
      <c r="X146">
        <f t="shared" si="57"/>
        <v>0</v>
      </c>
      <c r="Y146">
        <f t="shared" si="58"/>
        <v>0</v>
      </c>
      <c r="Z146">
        <f t="shared" si="59"/>
        <v>0</v>
      </c>
      <c r="AA146">
        <f t="shared" si="60"/>
        <v>0</v>
      </c>
      <c r="AB146">
        <f t="shared" si="61"/>
        <v>0</v>
      </c>
      <c r="AC146">
        <f t="shared" si="62"/>
        <v>0</v>
      </c>
      <c r="AD146">
        <f t="shared" si="63"/>
        <v>0</v>
      </c>
      <c r="AE146">
        <f t="shared" si="64"/>
        <v>0</v>
      </c>
      <c r="AF146">
        <f t="shared" si="65"/>
        <v>0</v>
      </c>
      <c r="AG146">
        <f t="shared" si="66"/>
        <v>0</v>
      </c>
      <c r="AH146">
        <f t="shared" si="67"/>
        <v>0</v>
      </c>
      <c r="AI146">
        <f t="shared" si="68"/>
        <v>0</v>
      </c>
      <c r="AJ146">
        <f t="shared" si="69"/>
        <v>0</v>
      </c>
      <c r="AK146">
        <f t="shared" si="70"/>
        <v>0</v>
      </c>
      <c r="AL146">
        <f t="shared" si="71"/>
        <v>0</v>
      </c>
      <c r="AM146">
        <f t="shared" si="72"/>
        <v>0</v>
      </c>
      <c r="AN146">
        <f t="shared" si="73"/>
        <v>0</v>
      </c>
      <c r="AO146">
        <f t="shared" si="74"/>
        <v>0</v>
      </c>
      <c r="AP146">
        <f t="shared" si="75"/>
        <v>0</v>
      </c>
      <c r="AQ146">
        <f t="shared" si="76"/>
        <v>0</v>
      </c>
      <c r="AR146">
        <f t="shared" si="77"/>
        <v>0</v>
      </c>
      <c r="AS146">
        <f t="shared" si="78"/>
        <v>0</v>
      </c>
      <c r="AT146">
        <f t="shared" si="79"/>
        <v>0</v>
      </c>
      <c r="AU146">
        <f t="shared" si="80"/>
        <v>0</v>
      </c>
      <c r="AV146">
        <f t="shared" si="81"/>
        <v>0</v>
      </c>
      <c r="AW146">
        <f t="shared" si="82"/>
        <v>0</v>
      </c>
      <c r="AX146">
        <f t="shared" si="83"/>
        <v>1</v>
      </c>
    </row>
    <row r="147" spans="1:50" ht="157.5" x14ac:dyDescent="0.25">
      <c r="A147" s="115">
        <v>146</v>
      </c>
      <c r="B147" s="64" t="s">
        <v>513</v>
      </c>
      <c r="C147" s="61" t="s">
        <v>581</v>
      </c>
      <c r="D147" s="61" t="s">
        <v>582</v>
      </c>
      <c r="E147" s="60">
        <v>3000000</v>
      </c>
      <c r="F147" s="61">
        <v>10</v>
      </c>
      <c r="G147" s="61">
        <v>0</v>
      </c>
      <c r="H147" s="61">
        <v>5</v>
      </c>
      <c r="I147" s="61">
        <v>2</v>
      </c>
      <c r="J147" s="61">
        <v>0</v>
      </c>
      <c r="K147" s="61">
        <v>2</v>
      </c>
      <c r="L147" s="61">
        <v>0</v>
      </c>
      <c r="M147" s="61">
        <v>1</v>
      </c>
      <c r="N147" s="61">
        <v>4</v>
      </c>
      <c r="O147" s="61">
        <v>0</v>
      </c>
      <c r="P147" s="61">
        <v>10</v>
      </c>
      <c r="Q147" s="61">
        <v>2</v>
      </c>
      <c r="R147" s="61">
        <v>0</v>
      </c>
      <c r="S147" s="61">
        <v>3</v>
      </c>
      <c r="T147" s="61">
        <v>0</v>
      </c>
      <c r="U147" s="61">
        <v>0</v>
      </c>
      <c r="V147" s="60">
        <v>1110000</v>
      </c>
      <c r="W147" s="63">
        <f t="shared" si="56"/>
        <v>39</v>
      </c>
      <c r="X147">
        <f t="shared" si="57"/>
        <v>0</v>
      </c>
      <c r="Y147">
        <f t="shared" si="58"/>
        <v>0</v>
      </c>
      <c r="Z147">
        <f t="shared" si="59"/>
        <v>0</v>
      </c>
      <c r="AA147">
        <f t="shared" si="60"/>
        <v>0</v>
      </c>
      <c r="AB147">
        <f t="shared" si="61"/>
        <v>0</v>
      </c>
      <c r="AC147">
        <f t="shared" si="62"/>
        <v>0</v>
      </c>
      <c r="AD147">
        <f t="shared" si="63"/>
        <v>0</v>
      </c>
      <c r="AE147">
        <f t="shared" si="64"/>
        <v>0</v>
      </c>
      <c r="AF147">
        <f t="shared" si="65"/>
        <v>0</v>
      </c>
      <c r="AG147">
        <f t="shared" si="66"/>
        <v>0</v>
      </c>
      <c r="AH147">
        <f t="shared" si="67"/>
        <v>0</v>
      </c>
      <c r="AI147">
        <f t="shared" si="68"/>
        <v>0</v>
      </c>
      <c r="AJ147">
        <f t="shared" si="69"/>
        <v>0</v>
      </c>
      <c r="AK147">
        <f t="shared" si="70"/>
        <v>0</v>
      </c>
      <c r="AL147">
        <f t="shared" si="71"/>
        <v>0</v>
      </c>
      <c r="AM147">
        <f t="shared" si="72"/>
        <v>0</v>
      </c>
      <c r="AN147">
        <f t="shared" si="73"/>
        <v>0</v>
      </c>
      <c r="AO147">
        <f t="shared" si="74"/>
        <v>0</v>
      </c>
      <c r="AP147">
        <f t="shared" si="75"/>
        <v>0</v>
      </c>
      <c r="AQ147">
        <f t="shared" si="76"/>
        <v>0</v>
      </c>
      <c r="AR147">
        <f t="shared" si="77"/>
        <v>0</v>
      </c>
      <c r="AS147">
        <f t="shared" si="78"/>
        <v>0</v>
      </c>
      <c r="AT147">
        <f t="shared" si="79"/>
        <v>0</v>
      </c>
      <c r="AU147">
        <f t="shared" si="80"/>
        <v>0</v>
      </c>
      <c r="AV147">
        <f t="shared" si="81"/>
        <v>0</v>
      </c>
      <c r="AW147">
        <f t="shared" si="82"/>
        <v>0</v>
      </c>
      <c r="AX147">
        <f t="shared" si="83"/>
        <v>1</v>
      </c>
    </row>
    <row r="148" spans="1:50" ht="126" x14ac:dyDescent="0.25">
      <c r="A148" s="115">
        <v>147</v>
      </c>
      <c r="B148" s="64" t="s">
        <v>513</v>
      </c>
      <c r="C148" s="61" t="s">
        <v>585</v>
      </c>
      <c r="D148" s="61" t="s">
        <v>586</v>
      </c>
      <c r="E148" s="60">
        <v>1000000</v>
      </c>
      <c r="F148" s="61">
        <v>10</v>
      </c>
      <c r="G148" s="61">
        <v>0</v>
      </c>
      <c r="H148" s="61">
        <v>3</v>
      </c>
      <c r="I148" s="61">
        <v>2</v>
      </c>
      <c r="J148" s="61">
        <v>0</v>
      </c>
      <c r="K148" s="61">
        <v>1</v>
      </c>
      <c r="L148" s="61">
        <v>0</v>
      </c>
      <c r="M148" s="61">
        <v>1</v>
      </c>
      <c r="N148" s="61">
        <v>5</v>
      </c>
      <c r="O148" s="61">
        <v>0</v>
      </c>
      <c r="P148" s="61">
        <v>10</v>
      </c>
      <c r="Q148" s="61">
        <v>2</v>
      </c>
      <c r="R148" s="61">
        <v>2</v>
      </c>
      <c r="S148" s="61">
        <v>3</v>
      </c>
      <c r="T148" s="61">
        <v>0</v>
      </c>
      <c r="U148" s="61">
        <v>0</v>
      </c>
      <c r="V148" s="60">
        <v>370000</v>
      </c>
      <c r="W148" s="63">
        <f t="shared" si="56"/>
        <v>39</v>
      </c>
      <c r="X148">
        <f t="shared" si="57"/>
        <v>0</v>
      </c>
      <c r="Y148">
        <f t="shared" si="58"/>
        <v>0</v>
      </c>
      <c r="Z148">
        <f t="shared" si="59"/>
        <v>0</v>
      </c>
      <c r="AA148">
        <f t="shared" si="60"/>
        <v>0</v>
      </c>
      <c r="AB148">
        <f t="shared" si="61"/>
        <v>0</v>
      </c>
      <c r="AC148">
        <f t="shared" si="62"/>
        <v>0</v>
      </c>
      <c r="AD148">
        <f t="shared" si="63"/>
        <v>0</v>
      </c>
      <c r="AE148">
        <f t="shared" si="64"/>
        <v>0</v>
      </c>
      <c r="AF148">
        <f t="shared" si="65"/>
        <v>0</v>
      </c>
      <c r="AG148">
        <f t="shared" si="66"/>
        <v>0</v>
      </c>
      <c r="AH148">
        <f t="shared" si="67"/>
        <v>0</v>
      </c>
      <c r="AI148">
        <f t="shared" si="68"/>
        <v>0</v>
      </c>
      <c r="AJ148">
        <f t="shared" si="69"/>
        <v>0</v>
      </c>
      <c r="AK148">
        <f t="shared" si="70"/>
        <v>0</v>
      </c>
      <c r="AL148">
        <f t="shared" si="71"/>
        <v>0</v>
      </c>
      <c r="AM148">
        <f t="shared" si="72"/>
        <v>0</v>
      </c>
      <c r="AN148">
        <f t="shared" si="73"/>
        <v>0</v>
      </c>
      <c r="AO148">
        <f t="shared" si="74"/>
        <v>0</v>
      </c>
      <c r="AP148">
        <f t="shared" si="75"/>
        <v>0</v>
      </c>
      <c r="AQ148">
        <f t="shared" si="76"/>
        <v>0</v>
      </c>
      <c r="AR148">
        <f t="shared" si="77"/>
        <v>0</v>
      </c>
      <c r="AS148">
        <f t="shared" si="78"/>
        <v>0</v>
      </c>
      <c r="AT148">
        <f t="shared" si="79"/>
        <v>0</v>
      </c>
      <c r="AU148">
        <f t="shared" si="80"/>
        <v>0</v>
      </c>
      <c r="AV148">
        <f t="shared" si="81"/>
        <v>0</v>
      </c>
      <c r="AW148">
        <f t="shared" si="82"/>
        <v>0</v>
      </c>
      <c r="AX148">
        <f t="shared" si="83"/>
        <v>1</v>
      </c>
    </row>
    <row r="149" spans="1:50" ht="94.5" x14ac:dyDescent="0.25">
      <c r="A149" s="115">
        <v>148</v>
      </c>
      <c r="B149" s="64" t="s">
        <v>513</v>
      </c>
      <c r="C149" s="61" t="s">
        <v>595</v>
      </c>
      <c r="D149" s="61" t="s">
        <v>596</v>
      </c>
      <c r="E149" s="60">
        <v>520000</v>
      </c>
      <c r="F149" s="61">
        <v>10</v>
      </c>
      <c r="G149" s="61">
        <v>0</v>
      </c>
      <c r="H149" s="61">
        <v>3</v>
      </c>
      <c r="I149" s="61">
        <v>2</v>
      </c>
      <c r="J149" s="61">
        <v>0</v>
      </c>
      <c r="K149" s="61">
        <v>1</v>
      </c>
      <c r="L149" s="61">
        <v>0</v>
      </c>
      <c r="M149" s="61">
        <v>1</v>
      </c>
      <c r="N149" s="61">
        <v>5</v>
      </c>
      <c r="O149" s="61">
        <v>0</v>
      </c>
      <c r="P149" s="61">
        <v>10</v>
      </c>
      <c r="Q149" s="61">
        <v>2</v>
      </c>
      <c r="R149" s="61">
        <v>2</v>
      </c>
      <c r="S149" s="61">
        <v>3</v>
      </c>
      <c r="T149" s="61">
        <v>0</v>
      </c>
      <c r="U149" s="61">
        <v>0</v>
      </c>
      <c r="V149" s="60">
        <v>192400</v>
      </c>
      <c r="W149" s="63">
        <f t="shared" si="56"/>
        <v>39</v>
      </c>
      <c r="X149">
        <f t="shared" si="57"/>
        <v>0</v>
      </c>
      <c r="Y149">
        <f t="shared" si="58"/>
        <v>0</v>
      </c>
      <c r="Z149">
        <f t="shared" si="59"/>
        <v>0</v>
      </c>
      <c r="AA149">
        <f t="shared" si="60"/>
        <v>0</v>
      </c>
      <c r="AB149">
        <f t="shared" si="61"/>
        <v>0</v>
      </c>
      <c r="AC149">
        <f t="shared" si="62"/>
        <v>0</v>
      </c>
      <c r="AD149">
        <f t="shared" si="63"/>
        <v>0</v>
      </c>
      <c r="AE149">
        <f t="shared" si="64"/>
        <v>0</v>
      </c>
      <c r="AF149">
        <f t="shared" si="65"/>
        <v>0</v>
      </c>
      <c r="AG149">
        <f t="shared" si="66"/>
        <v>0</v>
      </c>
      <c r="AH149">
        <f t="shared" si="67"/>
        <v>0</v>
      </c>
      <c r="AI149">
        <f t="shared" si="68"/>
        <v>0</v>
      </c>
      <c r="AJ149">
        <f t="shared" si="69"/>
        <v>0</v>
      </c>
      <c r="AK149">
        <f t="shared" si="70"/>
        <v>0</v>
      </c>
      <c r="AL149">
        <f t="shared" si="71"/>
        <v>0</v>
      </c>
      <c r="AM149">
        <f t="shared" si="72"/>
        <v>0</v>
      </c>
      <c r="AN149">
        <f t="shared" si="73"/>
        <v>0</v>
      </c>
      <c r="AO149">
        <f t="shared" si="74"/>
        <v>0</v>
      </c>
      <c r="AP149">
        <f t="shared" si="75"/>
        <v>0</v>
      </c>
      <c r="AQ149">
        <f t="shared" si="76"/>
        <v>0</v>
      </c>
      <c r="AR149">
        <f t="shared" si="77"/>
        <v>0</v>
      </c>
      <c r="AS149">
        <f t="shared" si="78"/>
        <v>0</v>
      </c>
      <c r="AT149">
        <f t="shared" si="79"/>
        <v>0</v>
      </c>
      <c r="AU149">
        <f t="shared" si="80"/>
        <v>0</v>
      </c>
      <c r="AV149">
        <f t="shared" si="81"/>
        <v>0</v>
      </c>
      <c r="AW149">
        <f t="shared" si="82"/>
        <v>0</v>
      </c>
      <c r="AX149">
        <f t="shared" si="83"/>
        <v>1</v>
      </c>
    </row>
    <row r="150" spans="1:50" ht="110.25" x14ac:dyDescent="0.25">
      <c r="A150" s="115">
        <v>149</v>
      </c>
      <c r="B150" s="64" t="s">
        <v>513</v>
      </c>
      <c r="C150" s="61" t="s">
        <v>597</v>
      </c>
      <c r="D150" s="61" t="s">
        <v>598</v>
      </c>
      <c r="E150" s="60">
        <v>3000000</v>
      </c>
      <c r="F150" s="61">
        <v>10</v>
      </c>
      <c r="G150" s="61">
        <v>0</v>
      </c>
      <c r="H150" s="61">
        <v>3</v>
      </c>
      <c r="I150" s="61">
        <v>3</v>
      </c>
      <c r="J150" s="61">
        <v>0</v>
      </c>
      <c r="K150" s="61">
        <v>1</v>
      </c>
      <c r="L150" s="61">
        <v>0</v>
      </c>
      <c r="M150" s="61">
        <v>1</v>
      </c>
      <c r="N150" s="61">
        <v>4</v>
      </c>
      <c r="O150" s="61">
        <v>0</v>
      </c>
      <c r="P150" s="61">
        <v>10</v>
      </c>
      <c r="Q150" s="61">
        <v>2</v>
      </c>
      <c r="R150" s="61">
        <v>2</v>
      </c>
      <c r="S150" s="61">
        <v>3</v>
      </c>
      <c r="T150" s="61">
        <v>0</v>
      </c>
      <c r="U150" s="61">
        <v>0</v>
      </c>
      <c r="V150" s="60">
        <v>1100000</v>
      </c>
      <c r="W150" s="63">
        <f t="shared" si="56"/>
        <v>39</v>
      </c>
      <c r="X150">
        <f t="shared" si="57"/>
        <v>0</v>
      </c>
      <c r="Y150">
        <f t="shared" si="58"/>
        <v>0</v>
      </c>
      <c r="Z150">
        <f t="shared" si="59"/>
        <v>0</v>
      </c>
      <c r="AA150">
        <f t="shared" si="60"/>
        <v>0</v>
      </c>
      <c r="AB150">
        <f t="shared" si="61"/>
        <v>0</v>
      </c>
      <c r="AC150">
        <f t="shared" si="62"/>
        <v>0</v>
      </c>
      <c r="AD150">
        <f t="shared" si="63"/>
        <v>0</v>
      </c>
      <c r="AE150">
        <f t="shared" si="64"/>
        <v>0</v>
      </c>
      <c r="AF150">
        <f t="shared" si="65"/>
        <v>0</v>
      </c>
      <c r="AG150">
        <f t="shared" si="66"/>
        <v>0</v>
      </c>
      <c r="AH150">
        <f t="shared" si="67"/>
        <v>0</v>
      </c>
      <c r="AI150">
        <f t="shared" si="68"/>
        <v>0</v>
      </c>
      <c r="AJ150">
        <f t="shared" si="69"/>
        <v>0</v>
      </c>
      <c r="AK150">
        <f t="shared" si="70"/>
        <v>0</v>
      </c>
      <c r="AL150">
        <f t="shared" si="71"/>
        <v>0</v>
      </c>
      <c r="AM150">
        <f t="shared" si="72"/>
        <v>0</v>
      </c>
      <c r="AN150">
        <f t="shared" si="73"/>
        <v>0</v>
      </c>
      <c r="AO150">
        <f t="shared" si="74"/>
        <v>0</v>
      </c>
      <c r="AP150">
        <f t="shared" si="75"/>
        <v>0</v>
      </c>
      <c r="AQ150">
        <f t="shared" si="76"/>
        <v>0</v>
      </c>
      <c r="AR150">
        <f t="shared" si="77"/>
        <v>0</v>
      </c>
      <c r="AS150">
        <f t="shared" si="78"/>
        <v>0</v>
      </c>
      <c r="AT150">
        <f t="shared" si="79"/>
        <v>0</v>
      </c>
      <c r="AU150">
        <f t="shared" si="80"/>
        <v>0</v>
      </c>
      <c r="AV150">
        <f t="shared" si="81"/>
        <v>0</v>
      </c>
      <c r="AW150">
        <f t="shared" si="82"/>
        <v>0</v>
      </c>
      <c r="AX150">
        <f t="shared" si="83"/>
        <v>1</v>
      </c>
    </row>
    <row r="151" spans="1:50" ht="47.25" x14ac:dyDescent="0.25">
      <c r="A151" s="115">
        <v>150</v>
      </c>
      <c r="B151" s="61" t="s">
        <v>644</v>
      </c>
      <c r="C151" s="61" t="s">
        <v>726</v>
      </c>
      <c r="D151" s="61" t="s">
        <v>727</v>
      </c>
      <c r="E151" s="60">
        <v>450000</v>
      </c>
      <c r="F151" s="61">
        <v>10</v>
      </c>
      <c r="G151" s="61">
        <v>0</v>
      </c>
      <c r="H151" s="61">
        <v>5</v>
      </c>
      <c r="I151" s="61">
        <v>1</v>
      </c>
      <c r="J151" s="61">
        <v>0</v>
      </c>
      <c r="K151" s="61">
        <v>1</v>
      </c>
      <c r="L151" s="61">
        <v>0</v>
      </c>
      <c r="M151" s="61">
        <v>1</v>
      </c>
      <c r="N151" s="61">
        <v>5</v>
      </c>
      <c r="O151" s="61">
        <v>0</v>
      </c>
      <c r="P151" s="61">
        <v>10</v>
      </c>
      <c r="Q151" s="61">
        <v>1</v>
      </c>
      <c r="R151" s="61">
        <v>2</v>
      </c>
      <c r="S151" s="61">
        <v>3</v>
      </c>
      <c r="T151" s="61">
        <v>0</v>
      </c>
      <c r="U151" s="61">
        <v>0</v>
      </c>
      <c r="V151" s="60">
        <v>166500</v>
      </c>
      <c r="W151" s="63">
        <f t="shared" si="56"/>
        <v>39</v>
      </c>
      <c r="X151">
        <f t="shared" si="57"/>
        <v>0</v>
      </c>
      <c r="Y151">
        <f t="shared" si="58"/>
        <v>0</v>
      </c>
      <c r="Z151">
        <f t="shared" si="59"/>
        <v>0</v>
      </c>
      <c r="AA151">
        <f t="shared" si="60"/>
        <v>0</v>
      </c>
      <c r="AB151">
        <f t="shared" si="61"/>
        <v>0</v>
      </c>
      <c r="AC151">
        <f t="shared" si="62"/>
        <v>0</v>
      </c>
      <c r="AD151">
        <f t="shared" si="63"/>
        <v>0</v>
      </c>
      <c r="AE151">
        <f t="shared" si="64"/>
        <v>0</v>
      </c>
      <c r="AF151">
        <f t="shared" si="65"/>
        <v>0</v>
      </c>
      <c r="AG151">
        <f t="shared" si="66"/>
        <v>0</v>
      </c>
      <c r="AH151">
        <f t="shared" si="67"/>
        <v>0</v>
      </c>
      <c r="AI151">
        <f t="shared" si="68"/>
        <v>0</v>
      </c>
      <c r="AJ151">
        <f t="shared" si="69"/>
        <v>0</v>
      </c>
      <c r="AK151">
        <f t="shared" si="70"/>
        <v>0</v>
      </c>
      <c r="AL151">
        <f t="shared" si="71"/>
        <v>0</v>
      </c>
      <c r="AM151">
        <f t="shared" si="72"/>
        <v>0</v>
      </c>
      <c r="AN151">
        <f t="shared" si="73"/>
        <v>0</v>
      </c>
      <c r="AO151">
        <f t="shared" si="74"/>
        <v>0</v>
      </c>
      <c r="AP151">
        <f t="shared" si="75"/>
        <v>0</v>
      </c>
      <c r="AQ151">
        <f t="shared" si="76"/>
        <v>0</v>
      </c>
      <c r="AR151">
        <f t="shared" si="77"/>
        <v>0</v>
      </c>
      <c r="AS151">
        <f t="shared" si="78"/>
        <v>0</v>
      </c>
      <c r="AT151">
        <f t="shared" si="79"/>
        <v>0</v>
      </c>
      <c r="AU151">
        <f t="shared" si="80"/>
        <v>0</v>
      </c>
      <c r="AV151">
        <f t="shared" si="81"/>
        <v>0</v>
      </c>
      <c r="AW151">
        <f t="shared" si="82"/>
        <v>0</v>
      </c>
      <c r="AX151">
        <f t="shared" si="83"/>
        <v>1</v>
      </c>
    </row>
    <row r="152" spans="1:50" ht="47.25" x14ac:dyDescent="0.25">
      <c r="A152" s="115">
        <v>151</v>
      </c>
      <c r="B152" s="61" t="s">
        <v>644</v>
      </c>
      <c r="C152" s="61" t="s">
        <v>716</v>
      </c>
      <c r="D152" s="61" t="s">
        <v>730</v>
      </c>
      <c r="E152" s="60">
        <v>1200000</v>
      </c>
      <c r="F152" s="61">
        <v>10</v>
      </c>
      <c r="G152" s="61">
        <v>0</v>
      </c>
      <c r="H152" s="61">
        <v>5</v>
      </c>
      <c r="I152" s="61">
        <v>2</v>
      </c>
      <c r="J152" s="61">
        <v>0</v>
      </c>
      <c r="K152" s="61">
        <v>1</v>
      </c>
      <c r="L152" s="61">
        <v>0</v>
      </c>
      <c r="M152" s="61">
        <v>1</v>
      </c>
      <c r="N152" s="61">
        <v>4</v>
      </c>
      <c r="O152" s="61">
        <v>0</v>
      </c>
      <c r="P152" s="61">
        <v>10</v>
      </c>
      <c r="Q152" s="61">
        <v>1</v>
      </c>
      <c r="R152" s="61">
        <v>2</v>
      </c>
      <c r="S152" s="61">
        <v>3</v>
      </c>
      <c r="T152" s="61">
        <v>0</v>
      </c>
      <c r="U152" s="61">
        <v>0</v>
      </c>
      <c r="V152" s="60">
        <v>444000</v>
      </c>
      <c r="W152" s="63">
        <f t="shared" si="56"/>
        <v>39</v>
      </c>
      <c r="X152">
        <f t="shared" si="57"/>
        <v>0</v>
      </c>
      <c r="Y152">
        <f t="shared" si="58"/>
        <v>0</v>
      </c>
      <c r="Z152">
        <f t="shared" si="59"/>
        <v>0</v>
      </c>
      <c r="AA152">
        <f t="shared" si="60"/>
        <v>0</v>
      </c>
      <c r="AB152">
        <f t="shared" si="61"/>
        <v>0</v>
      </c>
      <c r="AC152">
        <f t="shared" si="62"/>
        <v>0</v>
      </c>
      <c r="AD152">
        <f t="shared" si="63"/>
        <v>0</v>
      </c>
      <c r="AE152">
        <f t="shared" si="64"/>
        <v>0</v>
      </c>
      <c r="AF152">
        <f t="shared" si="65"/>
        <v>0</v>
      </c>
      <c r="AG152">
        <f t="shared" si="66"/>
        <v>0</v>
      </c>
      <c r="AH152">
        <f t="shared" si="67"/>
        <v>0</v>
      </c>
      <c r="AI152">
        <f t="shared" si="68"/>
        <v>0</v>
      </c>
      <c r="AJ152">
        <f t="shared" si="69"/>
        <v>0</v>
      </c>
      <c r="AK152">
        <f t="shared" si="70"/>
        <v>0</v>
      </c>
      <c r="AL152">
        <f t="shared" si="71"/>
        <v>0</v>
      </c>
      <c r="AM152">
        <f t="shared" si="72"/>
        <v>0</v>
      </c>
      <c r="AN152">
        <f t="shared" si="73"/>
        <v>0</v>
      </c>
      <c r="AO152">
        <f t="shared" si="74"/>
        <v>0</v>
      </c>
      <c r="AP152">
        <f t="shared" si="75"/>
        <v>0</v>
      </c>
      <c r="AQ152">
        <f t="shared" si="76"/>
        <v>0</v>
      </c>
      <c r="AR152">
        <f t="shared" si="77"/>
        <v>0</v>
      </c>
      <c r="AS152">
        <f t="shared" si="78"/>
        <v>0</v>
      </c>
      <c r="AT152">
        <f t="shared" si="79"/>
        <v>0</v>
      </c>
      <c r="AU152">
        <f t="shared" si="80"/>
        <v>0</v>
      </c>
      <c r="AV152">
        <f t="shared" si="81"/>
        <v>0</v>
      </c>
      <c r="AW152">
        <f t="shared" si="82"/>
        <v>0</v>
      </c>
      <c r="AX152">
        <f t="shared" si="83"/>
        <v>1</v>
      </c>
    </row>
    <row r="153" spans="1:50" ht="31.5" x14ac:dyDescent="0.25">
      <c r="A153" s="115">
        <v>152</v>
      </c>
      <c r="B153" s="61" t="s">
        <v>644</v>
      </c>
      <c r="C153" s="61" t="s">
        <v>731</v>
      </c>
      <c r="D153" s="61" t="s">
        <v>732</v>
      </c>
      <c r="E153" s="60">
        <v>3000000</v>
      </c>
      <c r="F153" s="61">
        <v>10</v>
      </c>
      <c r="G153" s="61">
        <v>0</v>
      </c>
      <c r="H153" s="61">
        <v>5</v>
      </c>
      <c r="I153" s="61">
        <v>3</v>
      </c>
      <c r="J153" s="61">
        <v>0</v>
      </c>
      <c r="K153" s="61">
        <v>1</v>
      </c>
      <c r="L153" s="61">
        <v>0</v>
      </c>
      <c r="M153" s="61">
        <v>1</v>
      </c>
      <c r="N153" s="61">
        <v>3</v>
      </c>
      <c r="O153" s="61">
        <v>0</v>
      </c>
      <c r="P153" s="61">
        <v>10</v>
      </c>
      <c r="Q153" s="61">
        <v>1</v>
      </c>
      <c r="R153" s="61">
        <v>2</v>
      </c>
      <c r="S153" s="61">
        <v>3</v>
      </c>
      <c r="T153" s="61">
        <v>0</v>
      </c>
      <c r="U153" s="61">
        <v>0</v>
      </c>
      <c r="V153" s="60">
        <v>1110000</v>
      </c>
      <c r="W153" s="63">
        <f t="shared" si="56"/>
        <v>39</v>
      </c>
      <c r="X153">
        <f t="shared" si="57"/>
        <v>0</v>
      </c>
      <c r="Y153">
        <f t="shared" si="58"/>
        <v>0</v>
      </c>
      <c r="Z153">
        <f t="shared" si="59"/>
        <v>0</v>
      </c>
      <c r="AA153">
        <f t="shared" si="60"/>
        <v>0</v>
      </c>
      <c r="AB153">
        <f t="shared" si="61"/>
        <v>0</v>
      </c>
      <c r="AC153">
        <f t="shared" si="62"/>
        <v>0</v>
      </c>
      <c r="AD153">
        <f t="shared" si="63"/>
        <v>0</v>
      </c>
      <c r="AE153">
        <f t="shared" si="64"/>
        <v>0</v>
      </c>
      <c r="AF153">
        <f t="shared" si="65"/>
        <v>0</v>
      </c>
      <c r="AG153">
        <f t="shared" si="66"/>
        <v>0</v>
      </c>
      <c r="AH153">
        <f t="shared" si="67"/>
        <v>0</v>
      </c>
      <c r="AI153">
        <f t="shared" si="68"/>
        <v>0</v>
      </c>
      <c r="AJ153">
        <f t="shared" si="69"/>
        <v>0</v>
      </c>
      <c r="AK153">
        <f t="shared" si="70"/>
        <v>0</v>
      </c>
      <c r="AL153">
        <f t="shared" si="71"/>
        <v>0</v>
      </c>
      <c r="AM153">
        <f t="shared" si="72"/>
        <v>0</v>
      </c>
      <c r="AN153">
        <f t="shared" si="73"/>
        <v>0</v>
      </c>
      <c r="AO153">
        <f t="shared" si="74"/>
        <v>0</v>
      </c>
      <c r="AP153">
        <f t="shared" si="75"/>
        <v>0</v>
      </c>
      <c r="AQ153">
        <f t="shared" si="76"/>
        <v>0</v>
      </c>
      <c r="AR153">
        <f t="shared" si="77"/>
        <v>0</v>
      </c>
      <c r="AS153">
        <f t="shared" si="78"/>
        <v>0</v>
      </c>
      <c r="AT153">
        <f t="shared" si="79"/>
        <v>0</v>
      </c>
      <c r="AU153">
        <f t="shared" si="80"/>
        <v>0</v>
      </c>
      <c r="AV153">
        <f t="shared" si="81"/>
        <v>0</v>
      </c>
      <c r="AW153">
        <f t="shared" si="82"/>
        <v>0</v>
      </c>
      <c r="AX153">
        <f t="shared" si="83"/>
        <v>1</v>
      </c>
    </row>
    <row r="154" spans="1:50" ht="157.5" x14ac:dyDescent="0.25">
      <c r="A154" s="115">
        <v>153</v>
      </c>
      <c r="B154" s="62" t="s">
        <v>915</v>
      </c>
      <c r="C154" s="62" t="s">
        <v>925</v>
      </c>
      <c r="D154" s="62" t="s">
        <v>926</v>
      </c>
      <c r="E154" s="60">
        <v>3000000</v>
      </c>
      <c r="F154" s="61">
        <v>10</v>
      </c>
      <c r="G154" s="62">
        <v>0</v>
      </c>
      <c r="H154" s="62">
        <v>3</v>
      </c>
      <c r="I154" s="62">
        <v>3</v>
      </c>
      <c r="J154" s="62">
        <v>0</v>
      </c>
      <c r="K154" s="62">
        <v>1</v>
      </c>
      <c r="L154" s="62">
        <v>0</v>
      </c>
      <c r="M154" s="62">
        <v>1</v>
      </c>
      <c r="N154" s="62">
        <v>4</v>
      </c>
      <c r="O154" s="61">
        <v>0</v>
      </c>
      <c r="P154" s="61">
        <v>10</v>
      </c>
      <c r="Q154" s="62">
        <v>2</v>
      </c>
      <c r="R154" s="62">
        <v>2</v>
      </c>
      <c r="S154" s="62">
        <v>3</v>
      </c>
      <c r="T154" s="62">
        <v>0</v>
      </c>
      <c r="U154" s="62">
        <v>0</v>
      </c>
      <c r="V154" s="60">
        <v>1100000</v>
      </c>
      <c r="W154" s="63">
        <f t="shared" si="56"/>
        <v>39</v>
      </c>
      <c r="X154">
        <f t="shared" si="57"/>
        <v>0</v>
      </c>
      <c r="Y154">
        <f t="shared" si="58"/>
        <v>0</v>
      </c>
      <c r="Z154">
        <f t="shared" si="59"/>
        <v>0</v>
      </c>
      <c r="AA154">
        <f t="shared" si="60"/>
        <v>0</v>
      </c>
      <c r="AB154">
        <f t="shared" si="61"/>
        <v>0</v>
      </c>
      <c r="AC154">
        <f t="shared" si="62"/>
        <v>0</v>
      </c>
      <c r="AD154">
        <f t="shared" si="63"/>
        <v>0</v>
      </c>
      <c r="AE154">
        <f t="shared" si="64"/>
        <v>0</v>
      </c>
      <c r="AF154">
        <f t="shared" si="65"/>
        <v>0</v>
      </c>
      <c r="AG154">
        <f t="shared" si="66"/>
        <v>0</v>
      </c>
      <c r="AH154">
        <f t="shared" si="67"/>
        <v>0</v>
      </c>
      <c r="AI154">
        <f t="shared" si="68"/>
        <v>0</v>
      </c>
      <c r="AJ154">
        <f t="shared" si="69"/>
        <v>0</v>
      </c>
      <c r="AK154">
        <f t="shared" si="70"/>
        <v>0</v>
      </c>
      <c r="AL154">
        <f t="shared" si="71"/>
        <v>0</v>
      </c>
      <c r="AM154">
        <f t="shared" si="72"/>
        <v>0</v>
      </c>
      <c r="AN154">
        <f t="shared" si="73"/>
        <v>0</v>
      </c>
      <c r="AO154">
        <f t="shared" si="74"/>
        <v>0</v>
      </c>
      <c r="AP154">
        <f t="shared" si="75"/>
        <v>0</v>
      </c>
      <c r="AQ154">
        <f t="shared" si="76"/>
        <v>0</v>
      </c>
      <c r="AR154">
        <f t="shared" si="77"/>
        <v>0</v>
      </c>
      <c r="AS154">
        <f t="shared" si="78"/>
        <v>0</v>
      </c>
      <c r="AT154">
        <f t="shared" si="79"/>
        <v>0</v>
      </c>
      <c r="AU154">
        <f t="shared" si="80"/>
        <v>0</v>
      </c>
      <c r="AV154">
        <f t="shared" si="81"/>
        <v>0</v>
      </c>
      <c r="AW154">
        <f t="shared" si="82"/>
        <v>0</v>
      </c>
      <c r="AX154">
        <f t="shared" si="83"/>
        <v>1</v>
      </c>
    </row>
    <row r="155" spans="1:50" ht="78.75" x14ac:dyDescent="0.25">
      <c r="A155" s="115">
        <v>154</v>
      </c>
      <c r="B155" s="64" t="s">
        <v>960</v>
      </c>
      <c r="C155" s="64" t="s">
        <v>951</v>
      </c>
      <c r="D155" s="64" t="s">
        <v>963</v>
      </c>
      <c r="E155" s="65">
        <v>2658526.7999999998</v>
      </c>
      <c r="F155" s="64">
        <v>2</v>
      </c>
      <c r="G155" s="64">
        <v>3</v>
      </c>
      <c r="H155" s="64">
        <v>3</v>
      </c>
      <c r="I155" s="64">
        <v>3</v>
      </c>
      <c r="J155" s="64">
        <v>0</v>
      </c>
      <c r="K155" s="64">
        <v>5</v>
      </c>
      <c r="L155" s="64">
        <v>0</v>
      </c>
      <c r="M155" s="64">
        <v>1</v>
      </c>
      <c r="N155" s="64">
        <v>0</v>
      </c>
      <c r="O155" s="64">
        <v>10</v>
      </c>
      <c r="P155" s="64">
        <v>7</v>
      </c>
      <c r="Q155" s="64">
        <v>0</v>
      </c>
      <c r="R155" s="64">
        <v>2</v>
      </c>
      <c r="S155" s="64">
        <v>3</v>
      </c>
      <c r="T155" s="64">
        <v>0</v>
      </c>
      <c r="U155" s="64">
        <v>0</v>
      </c>
      <c r="V155" s="65">
        <v>1590496.13</v>
      </c>
      <c r="W155" s="63">
        <f t="shared" si="56"/>
        <v>39</v>
      </c>
      <c r="X155">
        <f t="shared" si="57"/>
        <v>0</v>
      </c>
      <c r="Y155">
        <f t="shared" si="58"/>
        <v>0</v>
      </c>
      <c r="Z155">
        <f t="shared" si="59"/>
        <v>1</v>
      </c>
      <c r="AA155">
        <f t="shared" si="60"/>
        <v>0</v>
      </c>
      <c r="AB155">
        <f t="shared" si="61"/>
        <v>0</v>
      </c>
      <c r="AC155">
        <f t="shared" si="62"/>
        <v>0</v>
      </c>
      <c r="AD155">
        <f t="shared" si="63"/>
        <v>0</v>
      </c>
      <c r="AE155">
        <f t="shared" si="64"/>
        <v>0</v>
      </c>
      <c r="AF155">
        <f t="shared" si="65"/>
        <v>0</v>
      </c>
      <c r="AG155">
        <f t="shared" si="66"/>
        <v>0</v>
      </c>
      <c r="AH155">
        <f t="shared" si="67"/>
        <v>0</v>
      </c>
      <c r="AI155">
        <f t="shared" si="68"/>
        <v>0</v>
      </c>
      <c r="AJ155">
        <f t="shared" si="69"/>
        <v>0</v>
      </c>
      <c r="AK155">
        <f t="shared" si="70"/>
        <v>0</v>
      </c>
      <c r="AL155">
        <f t="shared" si="71"/>
        <v>0</v>
      </c>
      <c r="AM155">
        <f t="shared" si="72"/>
        <v>0</v>
      </c>
      <c r="AN155">
        <f t="shared" si="73"/>
        <v>0</v>
      </c>
      <c r="AO155">
        <f t="shared" si="74"/>
        <v>0</v>
      </c>
      <c r="AP155">
        <f t="shared" si="75"/>
        <v>0</v>
      </c>
      <c r="AQ155">
        <f t="shared" si="76"/>
        <v>0</v>
      </c>
      <c r="AR155">
        <f t="shared" si="77"/>
        <v>0</v>
      </c>
      <c r="AS155">
        <f t="shared" si="78"/>
        <v>0</v>
      </c>
      <c r="AT155">
        <f t="shared" si="79"/>
        <v>0</v>
      </c>
      <c r="AU155">
        <f t="shared" si="80"/>
        <v>0</v>
      </c>
      <c r="AV155">
        <f t="shared" si="81"/>
        <v>0</v>
      </c>
      <c r="AW155">
        <f t="shared" si="82"/>
        <v>0</v>
      </c>
      <c r="AX155">
        <f t="shared" si="83"/>
        <v>0</v>
      </c>
    </row>
    <row r="156" spans="1:50" ht="94.5" x14ac:dyDescent="0.25">
      <c r="A156" s="115">
        <v>155</v>
      </c>
      <c r="B156" s="62" t="s">
        <v>915</v>
      </c>
      <c r="C156" s="62" t="s">
        <v>1083</v>
      </c>
      <c r="D156" s="62" t="s">
        <v>1084</v>
      </c>
      <c r="E156" s="60">
        <v>1120000</v>
      </c>
      <c r="F156" s="61">
        <v>10</v>
      </c>
      <c r="G156" s="62">
        <v>0</v>
      </c>
      <c r="H156" s="62">
        <v>3</v>
      </c>
      <c r="I156" s="62">
        <v>1</v>
      </c>
      <c r="J156" s="62">
        <v>0</v>
      </c>
      <c r="K156" s="62">
        <v>5</v>
      </c>
      <c r="L156" s="62">
        <v>0</v>
      </c>
      <c r="M156" s="62">
        <v>1</v>
      </c>
      <c r="N156" s="62">
        <v>2</v>
      </c>
      <c r="O156" s="61">
        <v>10</v>
      </c>
      <c r="P156" s="61">
        <v>0</v>
      </c>
      <c r="Q156" s="62">
        <v>2</v>
      </c>
      <c r="R156" s="62">
        <v>2</v>
      </c>
      <c r="S156" s="62">
        <v>3</v>
      </c>
      <c r="T156" s="62">
        <v>0</v>
      </c>
      <c r="U156" s="62">
        <v>0</v>
      </c>
      <c r="V156" s="60">
        <v>413280</v>
      </c>
      <c r="W156" s="63">
        <f t="shared" si="56"/>
        <v>39</v>
      </c>
      <c r="X156">
        <f t="shared" si="57"/>
        <v>0</v>
      </c>
      <c r="Y156">
        <f t="shared" si="58"/>
        <v>0</v>
      </c>
      <c r="Z156">
        <f t="shared" si="59"/>
        <v>0</v>
      </c>
      <c r="AA156">
        <f t="shared" si="60"/>
        <v>0</v>
      </c>
      <c r="AB156">
        <f t="shared" si="61"/>
        <v>0</v>
      </c>
      <c r="AC156">
        <f t="shared" si="62"/>
        <v>0</v>
      </c>
      <c r="AD156">
        <f t="shared" si="63"/>
        <v>0</v>
      </c>
      <c r="AE156">
        <f t="shared" si="64"/>
        <v>0</v>
      </c>
      <c r="AF156">
        <f t="shared" si="65"/>
        <v>0</v>
      </c>
      <c r="AG156">
        <f t="shared" si="66"/>
        <v>0</v>
      </c>
      <c r="AH156">
        <f t="shared" si="67"/>
        <v>0</v>
      </c>
      <c r="AI156">
        <f t="shared" si="68"/>
        <v>0</v>
      </c>
      <c r="AJ156">
        <f t="shared" si="69"/>
        <v>0</v>
      </c>
      <c r="AK156">
        <f t="shared" si="70"/>
        <v>0</v>
      </c>
      <c r="AL156">
        <f t="shared" si="71"/>
        <v>0</v>
      </c>
      <c r="AM156">
        <f t="shared" si="72"/>
        <v>0</v>
      </c>
      <c r="AN156">
        <f t="shared" si="73"/>
        <v>0</v>
      </c>
      <c r="AO156">
        <f t="shared" si="74"/>
        <v>0</v>
      </c>
      <c r="AP156">
        <f t="shared" si="75"/>
        <v>0</v>
      </c>
      <c r="AQ156">
        <f t="shared" si="76"/>
        <v>0</v>
      </c>
      <c r="AR156">
        <f t="shared" si="77"/>
        <v>0</v>
      </c>
      <c r="AS156">
        <f t="shared" si="78"/>
        <v>0</v>
      </c>
      <c r="AT156">
        <f t="shared" si="79"/>
        <v>0</v>
      </c>
      <c r="AU156">
        <f t="shared" si="80"/>
        <v>0</v>
      </c>
      <c r="AV156">
        <f t="shared" si="81"/>
        <v>0</v>
      </c>
      <c r="AW156">
        <f t="shared" si="82"/>
        <v>0</v>
      </c>
      <c r="AX156">
        <f t="shared" si="83"/>
        <v>1</v>
      </c>
    </row>
    <row r="157" spans="1:50" ht="47.25" x14ac:dyDescent="0.25">
      <c r="A157" s="115">
        <v>156</v>
      </c>
      <c r="B157" s="59" t="s">
        <v>1258</v>
      </c>
      <c r="C157" s="59" t="s">
        <v>1275</v>
      </c>
      <c r="D157" s="59" t="s">
        <v>1276</v>
      </c>
      <c r="E157" s="65">
        <v>800000</v>
      </c>
      <c r="F157" s="64">
        <v>10</v>
      </c>
      <c r="G157" s="59">
        <v>3</v>
      </c>
      <c r="H157" s="59">
        <v>3</v>
      </c>
      <c r="I157" s="59">
        <v>3</v>
      </c>
      <c r="J157" s="59">
        <v>0</v>
      </c>
      <c r="K157" s="59">
        <v>3</v>
      </c>
      <c r="L157" s="59">
        <v>3</v>
      </c>
      <c r="M157" s="59">
        <v>2</v>
      </c>
      <c r="N157" s="59">
        <v>3</v>
      </c>
      <c r="O157" s="64">
        <v>2</v>
      </c>
      <c r="P157" s="64">
        <v>0</v>
      </c>
      <c r="Q157" s="59">
        <v>2</v>
      </c>
      <c r="R157" s="59">
        <v>2</v>
      </c>
      <c r="S157" s="59">
        <v>3</v>
      </c>
      <c r="T157" s="59">
        <v>0</v>
      </c>
      <c r="U157" s="59">
        <v>0</v>
      </c>
      <c r="V157" s="65">
        <v>369000</v>
      </c>
      <c r="W157" s="63">
        <f t="shared" si="56"/>
        <v>39</v>
      </c>
      <c r="X157">
        <f t="shared" si="57"/>
        <v>0</v>
      </c>
      <c r="Y157">
        <f t="shared" si="58"/>
        <v>0</v>
      </c>
      <c r="Z157">
        <f t="shared" si="59"/>
        <v>0</v>
      </c>
      <c r="AA157">
        <f t="shared" si="60"/>
        <v>0</v>
      </c>
      <c r="AB157">
        <f t="shared" si="61"/>
        <v>0</v>
      </c>
      <c r="AC157">
        <f t="shared" si="62"/>
        <v>0</v>
      </c>
      <c r="AD157">
        <f t="shared" si="63"/>
        <v>0</v>
      </c>
      <c r="AE157">
        <f t="shared" si="64"/>
        <v>0</v>
      </c>
      <c r="AF157">
        <f t="shared" si="65"/>
        <v>0</v>
      </c>
      <c r="AG157">
        <f t="shared" si="66"/>
        <v>0</v>
      </c>
      <c r="AH157">
        <f t="shared" si="67"/>
        <v>0</v>
      </c>
      <c r="AI157">
        <f t="shared" si="68"/>
        <v>0</v>
      </c>
      <c r="AJ157">
        <f t="shared" si="69"/>
        <v>0</v>
      </c>
      <c r="AK157">
        <f t="shared" si="70"/>
        <v>0</v>
      </c>
      <c r="AL157">
        <f t="shared" si="71"/>
        <v>0</v>
      </c>
      <c r="AM157">
        <f t="shared" si="72"/>
        <v>0</v>
      </c>
      <c r="AN157">
        <f t="shared" si="73"/>
        <v>0</v>
      </c>
      <c r="AO157">
        <f t="shared" si="74"/>
        <v>0</v>
      </c>
      <c r="AP157">
        <f t="shared" si="75"/>
        <v>0</v>
      </c>
      <c r="AQ157">
        <f t="shared" si="76"/>
        <v>0</v>
      </c>
      <c r="AR157">
        <f t="shared" si="77"/>
        <v>0</v>
      </c>
      <c r="AS157">
        <f t="shared" si="78"/>
        <v>0</v>
      </c>
      <c r="AT157">
        <f t="shared" si="79"/>
        <v>0</v>
      </c>
      <c r="AU157">
        <f t="shared" si="80"/>
        <v>0</v>
      </c>
      <c r="AV157">
        <f t="shared" si="81"/>
        <v>0</v>
      </c>
      <c r="AW157">
        <f t="shared" si="82"/>
        <v>0</v>
      </c>
      <c r="AX157">
        <f t="shared" si="83"/>
        <v>1</v>
      </c>
    </row>
    <row r="158" spans="1:50" ht="31.5" x14ac:dyDescent="0.25">
      <c r="A158" s="115">
        <v>157</v>
      </c>
      <c r="B158" s="61" t="s">
        <v>644</v>
      </c>
      <c r="C158" s="61" t="s">
        <v>711</v>
      </c>
      <c r="D158" s="61" t="s">
        <v>759</v>
      </c>
      <c r="E158" s="60">
        <v>1700000</v>
      </c>
      <c r="F158" s="61">
        <v>10</v>
      </c>
      <c r="G158" s="61">
        <v>4</v>
      </c>
      <c r="H158" s="61">
        <v>3</v>
      </c>
      <c r="I158" s="61">
        <v>3</v>
      </c>
      <c r="J158" s="61">
        <v>0</v>
      </c>
      <c r="K158" s="61">
        <v>2</v>
      </c>
      <c r="L158" s="61">
        <v>0</v>
      </c>
      <c r="M158" s="61">
        <v>1</v>
      </c>
      <c r="N158" s="61">
        <v>6</v>
      </c>
      <c r="O158" s="61">
        <v>1</v>
      </c>
      <c r="P158" s="61">
        <v>1</v>
      </c>
      <c r="Q158" s="61">
        <v>2</v>
      </c>
      <c r="R158" s="61">
        <v>2</v>
      </c>
      <c r="S158" s="61">
        <v>3</v>
      </c>
      <c r="T158" s="61">
        <v>1</v>
      </c>
      <c r="U158" s="61">
        <v>0</v>
      </c>
      <c r="V158" s="60">
        <v>629000</v>
      </c>
      <c r="W158" s="63">
        <f t="shared" si="56"/>
        <v>39</v>
      </c>
      <c r="X158">
        <f t="shared" si="57"/>
        <v>0</v>
      </c>
      <c r="Y158">
        <f t="shared" si="58"/>
        <v>0</v>
      </c>
      <c r="Z158">
        <f t="shared" si="59"/>
        <v>0</v>
      </c>
      <c r="AA158">
        <f t="shared" si="60"/>
        <v>0</v>
      </c>
      <c r="AB158">
        <f t="shared" si="61"/>
        <v>0</v>
      </c>
      <c r="AC158">
        <f t="shared" si="62"/>
        <v>0</v>
      </c>
      <c r="AD158">
        <f t="shared" si="63"/>
        <v>0</v>
      </c>
      <c r="AE158">
        <f t="shared" si="64"/>
        <v>0</v>
      </c>
      <c r="AF158">
        <f t="shared" si="65"/>
        <v>0</v>
      </c>
      <c r="AG158">
        <f t="shared" si="66"/>
        <v>0</v>
      </c>
      <c r="AH158">
        <f t="shared" si="67"/>
        <v>0</v>
      </c>
      <c r="AI158">
        <f t="shared" si="68"/>
        <v>0</v>
      </c>
      <c r="AJ158">
        <f t="shared" si="69"/>
        <v>0</v>
      </c>
      <c r="AK158">
        <f t="shared" si="70"/>
        <v>0</v>
      </c>
      <c r="AL158">
        <f t="shared" si="71"/>
        <v>0</v>
      </c>
      <c r="AM158">
        <f t="shared" si="72"/>
        <v>0</v>
      </c>
      <c r="AN158">
        <f t="shared" si="73"/>
        <v>0</v>
      </c>
      <c r="AO158">
        <f t="shared" si="74"/>
        <v>0</v>
      </c>
      <c r="AP158">
        <f t="shared" si="75"/>
        <v>0</v>
      </c>
      <c r="AQ158">
        <f t="shared" si="76"/>
        <v>0</v>
      </c>
      <c r="AR158">
        <f t="shared" si="77"/>
        <v>0</v>
      </c>
      <c r="AS158">
        <f t="shared" si="78"/>
        <v>0</v>
      </c>
      <c r="AT158">
        <f t="shared" si="79"/>
        <v>0</v>
      </c>
      <c r="AU158">
        <f t="shared" si="80"/>
        <v>0</v>
      </c>
      <c r="AV158">
        <f t="shared" si="81"/>
        <v>0</v>
      </c>
      <c r="AW158">
        <f t="shared" si="82"/>
        <v>0</v>
      </c>
      <c r="AX158">
        <f t="shared" si="83"/>
        <v>1</v>
      </c>
    </row>
    <row r="159" spans="1:50" ht="78.75" x14ac:dyDescent="0.25">
      <c r="A159" s="115">
        <v>158</v>
      </c>
      <c r="B159" s="59" t="s">
        <v>54</v>
      </c>
      <c r="C159" s="59" t="s">
        <v>23</v>
      </c>
      <c r="D159" s="59" t="s">
        <v>78</v>
      </c>
      <c r="E159" s="65">
        <v>1531382</v>
      </c>
      <c r="F159" s="64">
        <v>3</v>
      </c>
      <c r="G159" s="59">
        <v>3</v>
      </c>
      <c r="H159" s="59">
        <v>3</v>
      </c>
      <c r="I159" s="59">
        <v>1</v>
      </c>
      <c r="J159" s="59">
        <v>2</v>
      </c>
      <c r="K159" s="59">
        <v>2</v>
      </c>
      <c r="L159" s="59">
        <v>0</v>
      </c>
      <c r="M159" s="59">
        <v>1</v>
      </c>
      <c r="N159" s="59">
        <v>4</v>
      </c>
      <c r="O159" s="64">
        <v>8</v>
      </c>
      <c r="P159" s="64">
        <v>1</v>
      </c>
      <c r="Q159" s="59">
        <v>2</v>
      </c>
      <c r="R159" s="59">
        <v>2</v>
      </c>
      <c r="S159" s="59">
        <v>3</v>
      </c>
      <c r="T159" s="59">
        <v>3</v>
      </c>
      <c r="U159" s="59">
        <v>0</v>
      </c>
      <c r="V159" s="65">
        <v>950513.13</v>
      </c>
      <c r="W159" s="63">
        <f t="shared" si="56"/>
        <v>38</v>
      </c>
      <c r="X159">
        <f t="shared" si="57"/>
        <v>0</v>
      </c>
      <c r="Y159">
        <f t="shared" si="58"/>
        <v>0</v>
      </c>
      <c r="Z159">
        <f t="shared" si="59"/>
        <v>0</v>
      </c>
      <c r="AA159">
        <f t="shared" si="60"/>
        <v>0</v>
      </c>
      <c r="AB159">
        <f t="shared" si="61"/>
        <v>0</v>
      </c>
      <c r="AC159">
        <f t="shared" si="62"/>
        <v>0</v>
      </c>
      <c r="AD159">
        <f t="shared" si="63"/>
        <v>0</v>
      </c>
      <c r="AE159">
        <f t="shared" si="64"/>
        <v>0</v>
      </c>
      <c r="AF159">
        <f t="shared" si="65"/>
        <v>0</v>
      </c>
      <c r="AG159">
        <f t="shared" si="66"/>
        <v>0</v>
      </c>
      <c r="AH159">
        <f t="shared" si="67"/>
        <v>0</v>
      </c>
      <c r="AI159">
        <f t="shared" si="68"/>
        <v>0</v>
      </c>
      <c r="AJ159">
        <f t="shared" si="69"/>
        <v>0</v>
      </c>
      <c r="AK159">
        <f t="shared" si="70"/>
        <v>0</v>
      </c>
      <c r="AL159">
        <f t="shared" si="71"/>
        <v>0</v>
      </c>
      <c r="AM159">
        <f t="shared" si="72"/>
        <v>0</v>
      </c>
      <c r="AN159">
        <f t="shared" si="73"/>
        <v>0</v>
      </c>
      <c r="AO159">
        <f t="shared" si="74"/>
        <v>0</v>
      </c>
      <c r="AP159">
        <f t="shared" si="75"/>
        <v>0</v>
      </c>
      <c r="AQ159">
        <f t="shared" si="76"/>
        <v>0</v>
      </c>
      <c r="AR159">
        <f t="shared" si="77"/>
        <v>1</v>
      </c>
      <c r="AS159">
        <f t="shared" si="78"/>
        <v>0</v>
      </c>
      <c r="AT159">
        <f t="shared" si="79"/>
        <v>0</v>
      </c>
      <c r="AU159">
        <f t="shared" si="80"/>
        <v>0</v>
      </c>
      <c r="AV159">
        <f t="shared" si="81"/>
        <v>0</v>
      </c>
      <c r="AW159">
        <f t="shared" si="82"/>
        <v>0</v>
      </c>
      <c r="AX159">
        <f t="shared" si="83"/>
        <v>0</v>
      </c>
    </row>
    <row r="160" spans="1:50" ht="126" x14ac:dyDescent="0.25">
      <c r="A160" s="115">
        <v>159</v>
      </c>
      <c r="B160" s="59" t="s">
        <v>51</v>
      </c>
      <c r="C160" s="59" t="s">
        <v>89</v>
      </c>
      <c r="D160" s="59" t="s">
        <v>90</v>
      </c>
      <c r="E160" s="65">
        <v>2700000</v>
      </c>
      <c r="F160" s="64">
        <v>8</v>
      </c>
      <c r="G160" s="59">
        <v>3</v>
      </c>
      <c r="H160" s="59">
        <v>1</v>
      </c>
      <c r="I160" s="59">
        <v>5</v>
      </c>
      <c r="J160" s="59">
        <v>0</v>
      </c>
      <c r="K160" s="59">
        <v>1</v>
      </c>
      <c r="L160" s="59">
        <v>0</v>
      </c>
      <c r="M160" s="59">
        <v>3</v>
      </c>
      <c r="N160" s="59">
        <v>1</v>
      </c>
      <c r="O160" s="64">
        <v>3</v>
      </c>
      <c r="P160" s="64">
        <v>3</v>
      </c>
      <c r="Q160" s="59">
        <v>2</v>
      </c>
      <c r="R160" s="59">
        <v>2</v>
      </c>
      <c r="S160" s="59">
        <v>3</v>
      </c>
      <c r="T160" s="59">
        <v>3</v>
      </c>
      <c r="U160" s="59">
        <v>0</v>
      </c>
      <c r="V160" s="65">
        <v>1593000</v>
      </c>
      <c r="W160" s="63">
        <f t="shared" si="56"/>
        <v>38</v>
      </c>
      <c r="X160">
        <f t="shared" si="57"/>
        <v>0</v>
      </c>
      <c r="Y160">
        <f t="shared" si="58"/>
        <v>0</v>
      </c>
      <c r="Z160">
        <f t="shared" si="59"/>
        <v>0</v>
      </c>
      <c r="AA160">
        <f t="shared" si="60"/>
        <v>0</v>
      </c>
      <c r="AB160">
        <f t="shared" si="61"/>
        <v>0</v>
      </c>
      <c r="AC160">
        <f t="shared" si="62"/>
        <v>0</v>
      </c>
      <c r="AD160">
        <f t="shared" si="63"/>
        <v>1</v>
      </c>
      <c r="AE160">
        <f t="shared" si="64"/>
        <v>0</v>
      </c>
      <c r="AF160">
        <f t="shared" si="65"/>
        <v>0</v>
      </c>
      <c r="AG160">
        <f t="shared" si="66"/>
        <v>0</v>
      </c>
      <c r="AH160">
        <f t="shared" si="67"/>
        <v>0</v>
      </c>
      <c r="AI160">
        <f t="shared" si="68"/>
        <v>0</v>
      </c>
      <c r="AJ160">
        <f t="shared" si="69"/>
        <v>0</v>
      </c>
      <c r="AK160">
        <f t="shared" si="70"/>
        <v>0</v>
      </c>
      <c r="AL160">
        <f t="shared" si="71"/>
        <v>0</v>
      </c>
      <c r="AM160">
        <f t="shared" si="72"/>
        <v>0</v>
      </c>
      <c r="AN160">
        <f t="shared" si="73"/>
        <v>0</v>
      </c>
      <c r="AO160">
        <f t="shared" si="74"/>
        <v>0</v>
      </c>
      <c r="AP160">
        <f t="shared" si="75"/>
        <v>0</v>
      </c>
      <c r="AQ160">
        <f t="shared" si="76"/>
        <v>0</v>
      </c>
      <c r="AR160">
        <f t="shared" si="77"/>
        <v>0</v>
      </c>
      <c r="AS160">
        <f t="shared" si="78"/>
        <v>0</v>
      </c>
      <c r="AT160">
        <f t="shared" si="79"/>
        <v>0</v>
      </c>
      <c r="AU160">
        <f t="shared" si="80"/>
        <v>0</v>
      </c>
      <c r="AV160">
        <f t="shared" si="81"/>
        <v>0</v>
      </c>
      <c r="AW160">
        <f t="shared" si="82"/>
        <v>0</v>
      </c>
      <c r="AX160">
        <f t="shared" si="83"/>
        <v>0</v>
      </c>
    </row>
    <row r="161" spans="1:50" ht="47.25" x14ac:dyDescent="0.25">
      <c r="A161" s="115">
        <v>160</v>
      </c>
      <c r="B161" s="62" t="s">
        <v>201</v>
      </c>
      <c r="C161" s="62" t="s">
        <v>83</v>
      </c>
      <c r="D161" s="62" t="s">
        <v>206</v>
      </c>
      <c r="E161" s="60">
        <v>466774</v>
      </c>
      <c r="F161" s="61">
        <v>4</v>
      </c>
      <c r="G161" s="62">
        <v>0</v>
      </c>
      <c r="H161" s="62">
        <v>5</v>
      </c>
      <c r="I161" s="62">
        <v>1</v>
      </c>
      <c r="J161" s="62">
        <v>0</v>
      </c>
      <c r="K161" s="62">
        <v>5</v>
      </c>
      <c r="L161" s="62">
        <v>0</v>
      </c>
      <c r="M161" s="62">
        <v>1</v>
      </c>
      <c r="N161" s="62">
        <v>7</v>
      </c>
      <c r="O161" s="61">
        <v>0</v>
      </c>
      <c r="P161" s="61">
        <v>10</v>
      </c>
      <c r="Q161" s="62">
        <v>0</v>
      </c>
      <c r="R161" s="62">
        <v>2</v>
      </c>
      <c r="S161" s="62">
        <v>3</v>
      </c>
      <c r="T161" s="62">
        <v>0</v>
      </c>
      <c r="U161" s="62">
        <v>0</v>
      </c>
      <c r="V161" s="60">
        <v>256725.7</v>
      </c>
      <c r="W161" s="63">
        <f t="shared" si="56"/>
        <v>38</v>
      </c>
      <c r="X161">
        <f t="shared" si="57"/>
        <v>0</v>
      </c>
      <c r="Y161">
        <f t="shared" si="58"/>
        <v>0</v>
      </c>
      <c r="Z161">
        <f t="shared" si="59"/>
        <v>0</v>
      </c>
      <c r="AA161">
        <f t="shared" si="60"/>
        <v>0</v>
      </c>
      <c r="AB161">
        <f t="shared" si="61"/>
        <v>0</v>
      </c>
      <c r="AC161">
        <f t="shared" si="62"/>
        <v>0</v>
      </c>
      <c r="AD161">
        <f t="shared" si="63"/>
        <v>0</v>
      </c>
      <c r="AE161">
        <f t="shared" si="64"/>
        <v>0</v>
      </c>
      <c r="AF161">
        <f t="shared" si="65"/>
        <v>0</v>
      </c>
      <c r="AG161">
        <f t="shared" si="66"/>
        <v>0</v>
      </c>
      <c r="AH161">
        <f t="shared" si="67"/>
        <v>0</v>
      </c>
      <c r="AI161">
        <f t="shared" si="68"/>
        <v>0</v>
      </c>
      <c r="AJ161">
        <f t="shared" si="69"/>
        <v>0</v>
      </c>
      <c r="AK161">
        <f t="shared" si="70"/>
        <v>0</v>
      </c>
      <c r="AL161">
        <f t="shared" si="71"/>
        <v>0</v>
      </c>
      <c r="AM161">
        <f t="shared" si="72"/>
        <v>0</v>
      </c>
      <c r="AN161">
        <f t="shared" si="73"/>
        <v>1</v>
      </c>
      <c r="AO161">
        <f t="shared" si="74"/>
        <v>0</v>
      </c>
      <c r="AP161">
        <f t="shared" si="75"/>
        <v>0</v>
      </c>
      <c r="AQ161">
        <f t="shared" si="76"/>
        <v>0</v>
      </c>
      <c r="AR161">
        <f t="shared" si="77"/>
        <v>0</v>
      </c>
      <c r="AS161">
        <f t="shared" si="78"/>
        <v>0</v>
      </c>
      <c r="AT161">
        <f t="shared" si="79"/>
        <v>0</v>
      </c>
      <c r="AU161">
        <f t="shared" si="80"/>
        <v>0</v>
      </c>
      <c r="AV161">
        <f t="shared" si="81"/>
        <v>0</v>
      </c>
      <c r="AW161">
        <f t="shared" si="82"/>
        <v>0</v>
      </c>
      <c r="AX161">
        <f t="shared" si="83"/>
        <v>0</v>
      </c>
    </row>
    <row r="162" spans="1:50" ht="63" x14ac:dyDescent="0.25">
      <c r="A162" s="115">
        <v>161</v>
      </c>
      <c r="B162" s="62" t="s">
        <v>201</v>
      </c>
      <c r="C162" s="62" t="s">
        <v>83</v>
      </c>
      <c r="D162" s="62" t="s">
        <v>218</v>
      </c>
      <c r="E162" s="60">
        <v>891308</v>
      </c>
      <c r="F162" s="61">
        <v>4</v>
      </c>
      <c r="G162" s="62">
        <v>0</v>
      </c>
      <c r="H162" s="62">
        <v>5</v>
      </c>
      <c r="I162" s="62">
        <v>3</v>
      </c>
      <c r="J162" s="62">
        <v>0</v>
      </c>
      <c r="K162" s="62">
        <v>5</v>
      </c>
      <c r="L162" s="62">
        <v>0</v>
      </c>
      <c r="M162" s="62">
        <v>3</v>
      </c>
      <c r="N162" s="62">
        <v>3</v>
      </c>
      <c r="O162" s="61">
        <v>0</v>
      </c>
      <c r="P162" s="61">
        <v>10</v>
      </c>
      <c r="Q162" s="62">
        <v>0</v>
      </c>
      <c r="R162" s="62">
        <v>2</v>
      </c>
      <c r="S162" s="62">
        <v>3</v>
      </c>
      <c r="T162" s="62">
        <v>0</v>
      </c>
      <c r="U162" s="62">
        <v>0</v>
      </c>
      <c r="V162" s="60">
        <v>490220</v>
      </c>
      <c r="W162" s="63">
        <f t="shared" si="56"/>
        <v>38</v>
      </c>
      <c r="X162">
        <f t="shared" si="57"/>
        <v>0</v>
      </c>
      <c r="Y162">
        <f t="shared" si="58"/>
        <v>0</v>
      </c>
      <c r="Z162">
        <f t="shared" si="59"/>
        <v>0</v>
      </c>
      <c r="AA162">
        <f t="shared" si="60"/>
        <v>0</v>
      </c>
      <c r="AB162">
        <f t="shared" si="61"/>
        <v>0</v>
      </c>
      <c r="AC162">
        <f t="shared" si="62"/>
        <v>0</v>
      </c>
      <c r="AD162">
        <f t="shared" si="63"/>
        <v>0</v>
      </c>
      <c r="AE162">
        <f t="shared" si="64"/>
        <v>0</v>
      </c>
      <c r="AF162">
        <f t="shared" si="65"/>
        <v>0</v>
      </c>
      <c r="AG162">
        <f t="shared" si="66"/>
        <v>0</v>
      </c>
      <c r="AH162">
        <f t="shared" si="67"/>
        <v>0</v>
      </c>
      <c r="AI162">
        <f t="shared" si="68"/>
        <v>0</v>
      </c>
      <c r="AJ162">
        <f t="shared" si="69"/>
        <v>0</v>
      </c>
      <c r="AK162">
        <f t="shared" si="70"/>
        <v>0</v>
      </c>
      <c r="AL162">
        <f t="shared" si="71"/>
        <v>0</v>
      </c>
      <c r="AM162">
        <f t="shared" si="72"/>
        <v>0</v>
      </c>
      <c r="AN162">
        <f t="shared" si="73"/>
        <v>1</v>
      </c>
      <c r="AO162">
        <f t="shared" si="74"/>
        <v>0</v>
      </c>
      <c r="AP162">
        <f t="shared" si="75"/>
        <v>0</v>
      </c>
      <c r="AQ162">
        <f t="shared" si="76"/>
        <v>0</v>
      </c>
      <c r="AR162">
        <f t="shared" si="77"/>
        <v>0</v>
      </c>
      <c r="AS162">
        <f t="shared" si="78"/>
        <v>0</v>
      </c>
      <c r="AT162">
        <f t="shared" si="79"/>
        <v>0</v>
      </c>
      <c r="AU162">
        <f t="shared" si="80"/>
        <v>0</v>
      </c>
      <c r="AV162">
        <f t="shared" si="81"/>
        <v>0</v>
      </c>
      <c r="AW162">
        <f t="shared" si="82"/>
        <v>0</v>
      </c>
      <c r="AX162">
        <f t="shared" si="83"/>
        <v>0</v>
      </c>
    </row>
    <row r="163" spans="1:50" ht="31.5" x14ac:dyDescent="0.25">
      <c r="A163" s="115">
        <v>162</v>
      </c>
      <c r="B163" s="64" t="s">
        <v>513</v>
      </c>
      <c r="C163" s="61" t="s">
        <v>577</v>
      </c>
      <c r="D163" s="61" t="s">
        <v>578</v>
      </c>
      <c r="E163" s="60">
        <v>600000</v>
      </c>
      <c r="F163" s="61">
        <v>10</v>
      </c>
      <c r="G163" s="61">
        <v>0</v>
      </c>
      <c r="H163" s="61">
        <v>5</v>
      </c>
      <c r="I163" s="61">
        <v>1</v>
      </c>
      <c r="J163" s="61">
        <v>0</v>
      </c>
      <c r="K163" s="61">
        <v>1</v>
      </c>
      <c r="L163" s="61">
        <v>0</v>
      </c>
      <c r="M163" s="61">
        <v>1</v>
      </c>
      <c r="N163" s="64">
        <v>6</v>
      </c>
      <c r="O163" s="61">
        <v>0</v>
      </c>
      <c r="P163" s="61">
        <v>10</v>
      </c>
      <c r="Q163" s="61">
        <v>1</v>
      </c>
      <c r="R163" s="61">
        <v>0</v>
      </c>
      <c r="S163" s="61">
        <v>3</v>
      </c>
      <c r="T163" s="61">
        <v>0</v>
      </c>
      <c r="U163" s="61">
        <v>0</v>
      </c>
      <c r="V163" s="60">
        <v>222000</v>
      </c>
      <c r="W163" s="63">
        <f t="shared" si="56"/>
        <v>38</v>
      </c>
      <c r="X163">
        <f t="shared" si="57"/>
        <v>0</v>
      </c>
      <c r="Y163">
        <f t="shared" si="58"/>
        <v>0</v>
      </c>
      <c r="Z163">
        <f t="shared" si="59"/>
        <v>0</v>
      </c>
      <c r="AA163">
        <f t="shared" si="60"/>
        <v>0</v>
      </c>
      <c r="AB163">
        <f t="shared" si="61"/>
        <v>0</v>
      </c>
      <c r="AC163">
        <f t="shared" si="62"/>
        <v>0</v>
      </c>
      <c r="AD163">
        <f t="shared" si="63"/>
        <v>0</v>
      </c>
      <c r="AE163">
        <f t="shared" si="64"/>
        <v>0</v>
      </c>
      <c r="AF163">
        <f t="shared" si="65"/>
        <v>0</v>
      </c>
      <c r="AG163">
        <f t="shared" si="66"/>
        <v>0</v>
      </c>
      <c r="AH163">
        <f t="shared" si="67"/>
        <v>0</v>
      </c>
      <c r="AI163">
        <f t="shared" si="68"/>
        <v>0</v>
      </c>
      <c r="AJ163">
        <f t="shared" si="69"/>
        <v>0</v>
      </c>
      <c r="AK163">
        <f t="shared" si="70"/>
        <v>0</v>
      </c>
      <c r="AL163">
        <f t="shared" si="71"/>
        <v>0</v>
      </c>
      <c r="AM163">
        <f t="shared" si="72"/>
        <v>0</v>
      </c>
      <c r="AN163">
        <f t="shared" si="73"/>
        <v>0</v>
      </c>
      <c r="AO163">
        <f t="shared" si="74"/>
        <v>0</v>
      </c>
      <c r="AP163">
        <f t="shared" si="75"/>
        <v>0</v>
      </c>
      <c r="AQ163">
        <f t="shared" si="76"/>
        <v>0</v>
      </c>
      <c r="AR163">
        <f t="shared" si="77"/>
        <v>0</v>
      </c>
      <c r="AS163">
        <f t="shared" si="78"/>
        <v>0</v>
      </c>
      <c r="AT163">
        <f t="shared" si="79"/>
        <v>0</v>
      </c>
      <c r="AU163">
        <f t="shared" si="80"/>
        <v>0</v>
      </c>
      <c r="AV163">
        <f t="shared" si="81"/>
        <v>0</v>
      </c>
      <c r="AW163">
        <f t="shared" si="82"/>
        <v>0</v>
      </c>
      <c r="AX163">
        <f t="shared" si="83"/>
        <v>1</v>
      </c>
    </row>
    <row r="164" spans="1:50" ht="47.25" x14ac:dyDescent="0.25">
      <c r="A164" s="115">
        <v>163</v>
      </c>
      <c r="B164" s="64" t="s">
        <v>644</v>
      </c>
      <c r="C164" s="64" t="s">
        <v>249</v>
      </c>
      <c r="D164" s="64" t="s">
        <v>675</v>
      </c>
      <c r="E164" s="65">
        <v>1720000</v>
      </c>
      <c r="F164" s="64">
        <v>10</v>
      </c>
      <c r="G164" s="64">
        <v>0</v>
      </c>
      <c r="H164" s="64">
        <v>5</v>
      </c>
      <c r="I164" s="64">
        <v>3</v>
      </c>
      <c r="J164" s="64">
        <v>0</v>
      </c>
      <c r="K164" s="64">
        <v>1</v>
      </c>
      <c r="L164" s="64">
        <v>0</v>
      </c>
      <c r="M164" s="64">
        <v>1</v>
      </c>
      <c r="N164" s="64">
        <v>2</v>
      </c>
      <c r="O164" s="64">
        <v>0</v>
      </c>
      <c r="P164" s="64">
        <v>10</v>
      </c>
      <c r="Q164" s="64">
        <v>1</v>
      </c>
      <c r="R164" s="64">
        <v>2</v>
      </c>
      <c r="S164" s="64">
        <v>3</v>
      </c>
      <c r="T164" s="64">
        <v>0</v>
      </c>
      <c r="U164" s="64">
        <v>0</v>
      </c>
      <c r="V164" s="65">
        <v>629520</v>
      </c>
      <c r="W164" s="63">
        <f t="shared" si="56"/>
        <v>38</v>
      </c>
      <c r="X164">
        <f t="shared" si="57"/>
        <v>0</v>
      </c>
      <c r="Y164">
        <f t="shared" si="58"/>
        <v>0</v>
      </c>
      <c r="Z164">
        <f t="shared" si="59"/>
        <v>0</v>
      </c>
      <c r="AA164">
        <f t="shared" si="60"/>
        <v>0</v>
      </c>
      <c r="AB164">
        <f t="shared" si="61"/>
        <v>0</v>
      </c>
      <c r="AC164">
        <f t="shared" si="62"/>
        <v>0</v>
      </c>
      <c r="AD164">
        <f t="shared" si="63"/>
        <v>0</v>
      </c>
      <c r="AE164">
        <f t="shared" si="64"/>
        <v>0</v>
      </c>
      <c r="AF164">
        <f t="shared" si="65"/>
        <v>0</v>
      </c>
      <c r="AG164">
        <f t="shared" si="66"/>
        <v>0</v>
      </c>
      <c r="AH164">
        <f t="shared" si="67"/>
        <v>0</v>
      </c>
      <c r="AI164">
        <f t="shared" si="68"/>
        <v>0</v>
      </c>
      <c r="AJ164">
        <f t="shared" si="69"/>
        <v>0</v>
      </c>
      <c r="AK164">
        <f t="shared" si="70"/>
        <v>0</v>
      </c>
      <c r="AL164">
        <f t="shared" si="71"/>
        <v>0</v>
      </c>
      <c r="AM164">
        <f t="shared" si="72"/>
        <v>0</v>
      </c>
      <c r="AN164">
        <f t="shared" si="73"/>
        <v>0</v>
      </c>
      <c r="AO164">
        <f t="shared" si="74"/>
        <v>0</v>
      </c>
      <c r="AP164">
        <f t="shared" si="75"/>
        <v>0</v>
      </c>
      <c r="AQ164">
        <f t="shared" si="76"/>
        <v>0</v>
      </c>
      <c r="AR164">
        <f t="shared" si="77"/>
        <v>0</v>
      </c>
      <c r="AS164">
        <f t="shared" si="78"/>
        <v>0</v>
      </c>
      <c r="AT164">
        <f t="shared" si="79"/>
        <v>0</v>
      </c>
      <c r="AU164">
        <f t="shared" si="80"/>
        <v>0</v>
      </c>
      <c r="AV164">
        <f t="shared" si="81"/>
        <v>0</v>
      </c>
      <c r="AW164">
        <f t="shared" si="82"/>
        <v>0</v>
      </c>
      <c r="AX164">
        <f t="shared" si="83"/>
        <v>1</v>
      </c>
    </row>
    <row r="165" spans="1:50" ht="63" x14ac:dyDescent="0.25">
      <c r="A165" s="115">
        <v>164</v>
      </c>
      <c r="B165" s="64" t="s">
        <v>644</v>
      </c>
      <c r="C165" s="64" t="s">
        <v>676</v>
      </c>
      <c r="D165" s="64" t="s">
        <v>677</v>
      </c>
      <c r="E165" s="65">
        <v>385000</v>
      </c>
      <c r="F165" s="64">
        <v>10</v>
      </c>
      <c r="G165" s="64">
        <v>0</v>
      </c>
      <c r="H165" s="64">
        <v>5</v>
      </c>
      <c r="I165" s="64">
        <v>2</v>
      </c>
      <c r="J165" s="64">
        <v>0</v>
      </c>
      <c r="K165" s="64">
        <v>1</v>
      </c>
      <c r="L165" s="64">
        <v>0</v>
      </c>
      <c r="M165" s="64">
        <v>1</v>
      </c>
      <c r="N165" s="64">
        <v>3</v>
      </c>
      <c r="O165" s="64">
        <v>0</v>
      </c>
      <c r="P165" s="64">
        <v>10</v>
      </c>
      <c r="Q165" s="64">
        <v>1</v>
      </c>
      <c r="R165" s="64">
        <v>2</v>
      </c>
      <c r="S165" s="64">
        <v>3</v>
      </c>
      <c r="T165" s="64">
        <v>0</v>
      </c>
      <c r="U165" s="64">
        <v>0</v>
      </c>
      <c r="V165" s="65">
        <v>137445</v>
      </c>
      <c r="W165" s="63">
        <f t="shared" si="56"/>
        <v>38</v>
      </c>
      <c r="X165">
        <f t="shared" si="57"/>
        <v>0</v>
      </c>
      <c r="Y165">
        <f t="shared" si="58"/>
        <v>0</v>
      </c>
      <c r="Z165">
        <f t="shared" si="59"/>
        <v>0</v>
      </c>
      <c r="AA165">
        <f t="shared" si="60"/>
        <v>0</v>
      </c>
      <c r="AB165">
        <f t="shared" si="61"/>
        <v>0</v>
      </c>
      <c r="AC165">
        <f t="shared" si="62"/>
        <v>0</v>
      </c>
      <c r="AD165">
        <f t="shared" si="63"/>
        <v>0</v>
      </c>
      <c r="AE165">
        <f t="shared" si="64"/>
        <v>0</v>
      </c>
      <c r="AF165">
        <f t="shared" si="65"/>
        <v>0</v>
      </c>
      <c r="AG165">
        <f t="shared" si="66"/>
        <v>0</v>
      </c>
      <c r="AH165">
        <f t="shared" si="67"/>
        <v>0</v>
      </c>
      <c r="AI165">
        <f t="shared" si="68"/>
        <v>0</v>
      </c>
      <c r="AJ165">
        <f t="shared" si="69"/>
        <v>0</v>
      </c>
      <c r="AK165">
        <f t="shared" si="70"/>
        <v>0</v>
      </c>
      <c r="AL165">
        <f t="shared" si="71"/>
        <v>0</v>
      </c>
      <c r="AM165">
        <f t="shared" si="72"/>
        <v>0</v>
      </c>
      <c r="AN165">
        <f t="shared" si="73"/>
        <v>0</v>
      </c>
      <c r="AO165">
        <f t="shared" si="74"/>
        <v>0</v>
      </c>
      <c r="AP165">
        <f t="shared" si="75"/>
        <v>0</v>
      </c>
      <c r="AQ165">
        <f t="shared" si="76"/>
        <v>0</v>
      </c>
      <c r="AR165">
        <f t="shared" si="77"/>
        <v>0</v>
      </c>
      <c r="AS165">
        <f t="shared" si="78"/>
        <v>0</v>
      </c>
      <c r="AT165">
        <f t="shared" si="79"/>
        <v>0</v>
      </c>
      <c r="AU165">
        <f t="shared" si="80"/>
        <v>0</v>
      </c>
      <c r="AV165">
        <f t="shared" si="81"/>
        <v>0</v>
      </c>
      <c r="AW165">
        <f t="shared" si="82"/>
        <v>0</v>
      </c>
      <c r="AX165">
        <f t="shared" si="83"/>
        <v>1</v>
      </c>
    </row>
    <row r="166" spans="1:50" ht="141.75" x14ac:dyDescent="0.25">
      <c r="A166" s="115">
        <v>165</v>
      </c>
      <c r="B166" s="64" t="s">
        <v>644</v>
      </c>
      <c r="C166" s="64" t="s">
        <v>678</v>
      </c>
      <c r="D166" s="64" t="s">
        <v>679</v>
      </c>
      <c r="E166" s="65">
        <v>1000000</v>
      </c>
      <c r="F166" s="64">
        <v>10</v>
      </c>
      <c r="G166" s="64">
        <v>0</v>
      </c>
      <c r="H166" s="64">
        <v>3</v>
      </c>
      <c r="I166" s="64">
        <v>2</v>
      </c>
      <c r="J166" s="64">
        <v>0</v>
      </c>
      <c r="K166" s="64">
        <v>1</v>
      </c>
      <c r="L166" s="64">
        <v>0</v>
      </c>
      <c r="M166" s="64">
        <v>1</v>
      </c>
      <c r="N166" s="64">
        <v>4</v>
      </c>
      <c r="O166" s="64">
        <v>1</v>
      </c>
      <c r="P166" s="64">
        <v>10</v>
      </c>
      <c r="Q166" s="64">
        <v>1</v>
      </c>
      <c r="R166" s="64">
        <v>2</v>
      </c>
      <c r="S166" s="64">
        <v>3</v>
      </c>
      <c r="T166" s="64">
        <v>0</v>
      </c>
      <c r="U166" s="64">
        <v>0</v>
      </c>
      <c r="V166" s="65">
        <v>357000</v>
      </c>
      <c r="W166" s="63">
        <f t="shared" si="56"/>
        <v>38</v>
      </c>
      <c r="X166">
        <f t="shared" si="57"/>
        <v>0</v>
      </c>
      <c r="Y166">
        <f t="shared" si="58"/>
        <v>0</v>
      </c>
      <c r="Z166">
        <f t="shared" si="59"/>
        <v>0</v>
      </c>
      <c r="AA166">
        <f t="shared" si="60"/>
        <v>0</v>
      </c>
      <c r="AB166">
        <f t="shared" si="61"/>
        <v>0</v>
      </c>
      <c r="AC166">
        <f t="shared" si="62"/>
        <v>0</v>
      </c>
      <c r="AD166">
        <f t="shared" si="63"/>
        <v>0</v>
      </c>
      <c r="AE166">
        <f t="shared" si="64"/>
        <v>0</v>
      </c>
      <c r="AF166">
        <f t="shared" si="65"/>
        <v>0</v>
      </c>
      <c r="AG166">
        <f t="shared" si="66"/>
        <v>0</v>
      </c>
      <c r="AH166">
        <f t="shared" si="67"/>
        <v>0</v>
      </c>
      <c r="AI166">
        <f t="shared" si="68"/>
        <v>0</v>
      </c>
      <c r="AJ166">
        <f t="shared" si="69"/>
        <v>0</v>
      </c>
      <c r="AK166">
        <f t="shared" si="70"/>
        <v>0</v>
      </c>
      <c r="AL166">
        <f t="shared" si="71"/>
        <v>0</v>
      </c>
      <c r="AM166">
        <f t="shared" si="72"/>
        <v>0</v>
      </c>
      <c r="AN166">
        <f t="shared" si="73"/>
        <v>0</v>
      </c>
      <c r="AO166">
        <f t="shared" si="74"/>
        <v>0</v>
      </c>
      <c r="AP166">
        <f t="shared" si="75"/>
        <v>0</v>
      </c>
      <c r="AQ166">
        <f t="shared" si="76"/>
        <v>0</v>
      </c>
      <c r="AR166">
        <f t="shared" si="77"/>
        <v>0</v>
      </c>
      <c r="AS166">
        <f t="shared" si="78"/>
        <v>0</v>
      </c>
      <c r="AT166">
        <f t="shared" si="79"/>
        <v>0</v>
      </c>
      <c r="AU166">
        <f t="shared" si="80"/>
        <v>0</v>
      </c>
      <c r="AV166">
        <f t="shared" si="81"/>
        <v>0</v>
      </c>
      <c r="AW166">
        <f t="shared" si="82"/>
        <v>0</v>
      </c>
      <c r="AX166">
        <f t="shared" si="83"/>
        <v>1</v>
      </c>
    </row>
    <row r="167" spans="1:50" ht="47.25" x14ac:dyDescent="0.25">
      <c r="A167" s="115">
        <v>166</v>
      </c>
      <c r="B167" s="61" t="s">
        <v>644</v>
      </c>
      <c r="C167" s="61" t="s">
        <v>709</v>
      </c>
      <c r="D167" s="61" t="s">
        <v>710</v>
      </c>
      <c r="E167" s="60">
        <v>1000000</v>
      </c>
      <c r="F167" s="61">
        <v>10</v>
      </c>
      <c r="G167" s="61">
        <v>0</v>
      </c>
      <c r="H167" s="61">
        <v>3</v>
      </c>
      <c r="I167" s="61">
        <v>1</v>
      </c>
      <c r="J167" s="61">
        <v>0</v>
      </c>
      <c r="K167" s="61">
        <v>1</v>
      </c>
      <c r="L167" s="61">
        <v>0</v>
      </c>
      <c r="M167" s="61">
        <v>1</v>
      </c>
      <c r="N167" s="61">
        <v>5</v>
      </c>
      <c r="O167" s="61">
        <v>0</v>
      </c>
      <c r="P167" s="61">
        <v>10</v>
      </c>
      <c r="Q167" s="61">
        <v>2</v>
      </c>
      <c r="R167" s="61">
        <v>2</v>
      </c>
      <c r="S167" s="61">
        <v>3</v>
      </c>
      <c r="T167" s="61">
        <v>0</v>
      </c>
      <c r="U167" s="61">
        <v>0</v>
      </c>
      <c r="V167" s="60">
        <v>440000</v>
      </c>
      <c r="W167" s="63">
        <f t="shared" si="56"/>
        <v>38</v>
      </c>
      <c r="X167">
        <f t="shared" si="57"/>
        <v>0</v>
      </c>
      <c r="Y167">
        <f t="shared" si="58"/>
        <v>0</v>
      </c>
      <c r="Z167">
        <f t="shared" si="59"/>
        <v>0</v>
      </c>
      <c r="AA167">
        <f t="shared" si="60"/>
        <v>0</v>
      </c>
      <c r="AB167">
        <f t="shared" si="61"/>
        <v>0</v>
      </c>
      <c r="AC167">
        <f t="shared" si="62"/>
        <v>0</v>
      </c>
      <c r="AD167">
        <f t="shared" si="63"/>
        <v>0</v>
      </c>
      <c r="AE167">
        <f t="shared" si="64"/>
        <v>0</v>
      </c>
      <c r="AF167">
        <f t="shared" si="65"/>
        <v>0</v>
      </c>
      <c r="AG167">
        <f t="shared" si="66"/>
        <v>0</v>
      </c>
      <c r="AH167">
        <f t="shared" si="67"/>
        <v>0</v>
      </c>
      <c r="AI167">
        <f t="shared" si="68"/>
        <v>0</v>
      </c>
      <c r="AJ167">
        <f t="shared" si="69"/>
        <v>0</v>
      </c>
      <c r="AK167">
        <f t="shared" si="70"/>
        <v>0</v>
      </c>
      <c r="AL167">
        <f t="shared" si="71"/>
        <v>0</v>
      </c>
      <c r="AM167">
        <f t="shared" si="72"/>
        <v>0</v>
      </c>
      <c r="AN167">
        <f t="shared" si="73"/>
        <v>0</v>
      </c>
      <c r="AO167">
        <f t="shared" si="74"/>
        <v>0</v>
      </c>
      <c r="AP167">
        <f t="shared" si="75"/>
        <v>0</v>
      </c>
      <c r="AQ167">
        <f t="shared" si="76"/>
        <v>0</v>
      </c>
      <c r="AR167">
        <f t="shared" si="77"/>
        <v>0</v>
      </c>
      <c r="AS167">
        <f t="shared" si="78"/>
        <v>0</v>
      </c>
      <c r="AT167">
        <f t="shared" si="79"/>
        <v>0</v>
      </c>
      <c r="AU167">
        <f t="shared" si="80"/>
        <v>0</v>
      </c>
      <c r="AV167">
        <f t="shared" si="81"/>
        <v>0</v>
      </c>
      <c r="AW167">
        <f t="shared" si="82"/>
        <v>0</v>
      </c>
      <c r="AX167">
        <f t="shared" si="83"/>
        <v>1</v>
      </c>
    </row>
    <row r="168" spans="1:50" ht="78.75" x14ac:dyDescent="0.25">
      <c r="A168" s="115">
        <v>167</v>
      </c>
      <c r="B168" s="61" t="s">
        <v>644</v>
      </c>
      <c r="C168" s="61" t="s">
        <v>765</v>
      </c>
      <c r="D168" s="61" t="s">
        <v>766</v>
      </c>
      <c r="E168" s="60">
        <v>2000000</v>
      </c>
      <c r="F168" s="61">
        <v>10</v>
      </c>
      <c r="G168" s="61">
        <v>4</v>
      </c>
      <c r="H168" s="61">
        <v>3</v>
      </c>
      <c r="I168" s="61">
        <v>2</v>
      </c>
      <c r="J168" s="61">
        <v>0</v>
      </c>
      <c r="K168" s="61">
        <v>1</v>
      </c>
      <c r="L168" s="61">
        <v>0</v>
      </c>
      <c r="M168" s="61">
        <v>1</v>
      </c>
      <c r="N168" s="61">
        <v>7</v>
      </c>
      <c r="O168" s="61">
        <v>1</v>
      </c>
      <c r="P168" s="61">
        <v>1</v>
      </c>
      <c r="Q168" s="61">
        <v>2</v>
      </c>
      <c r="R168" s="61">
        <v>2</v>
      </c>
      <c r="S168" s="61">
        <v>3</v>
      </c>
      <c r="T168" s="61">
        <v>1</v>
      </c>
      <c r="U168" s="61">
        <v>0</v>
      </c>
      <c r="V168" s="60">
        <v>740000</v>
      </c>
      <c r="W168" s="63">
        <f t="shared" si="56"/>
        <v>38</v>
      </c>
      <c r="X168">
        <f t="shared" si="57"/>
        <v>0</v>
      </c>
      <c r="Y168">
        <f t="shared" si="58"/>
        <v>0</v>
      </c>
      <c r="Z168">
        <f t="shared" si="59"/>
        <v>0</v>
      </c>
      <c r="AA168">
        <f t="shared" si="60"/>
        <v>0</v>
      </c>
      <c r="AB168">
        <f t="shared" si="61"/>
        <v>0</v>
      </c>
      <c r="AC168">
        <f t="shared" si="62"/>
        <v>0</v>
      </c>
      <c r="AD168">
        <f t="shared" si="63"/>
        <v>0</v>
      </c>
      <c r="AE168">
        <f t="shared" si="64"/>
        <v>0</v>
      </c>
      <c r="AF168">
        <f t="shared" si="65"/>
        <v>0</v>
      </c>
      <c r="AG168">
        <f t="shared" si="66"/>
        <v>0</v>
      </c>
      <c r="AH168">
        <f t="shared" si="67"/>
        <v>0</v>
      </c>
      <c r="AI168">
        <f t="shared" si="68"/>
        <v>0</v>
      </c>
      <c r="AJ168">
        <f t="shared" si="69"/>
        <v>0</v>
      </c>
      <c r="AK168">
        <f t="shared" si="70"/>
        <v>0</v>
      </c>
      <c r="AL168">
        <f t="shared" si="71"/>
        <v>0</v>
      </c>
      <c r="AM168">
        <f t="shared" si="72"/>
        <v>0</v>
      </c>
      <c r="AN168">
        <f t="shared" si="73"/>
        <v>0</v>
      </c>
      <c r="AO168">
        <f t="shared" si="74"/>
        <v>0</v>
      </c>
      <c r="AP168">
        <f t="shared" si="75"/>
        <v>0</v>
      </c>
      <c r="AQ168">
        <f t="shared" si="76"/>
        <v>0</v>
      </c>
      <c r="AR168">
        <f t="shared" si="77"/>
        <v>0</v>
      </c>
      <c r="AS168">
        <f t="shared" si="78"/>
        <v>0</v>
      </c>
      <c r="AT168">
        <f t="shared" si="79"/>
        <v>0</v>
      </c>
      <c r="AU168">
        <f t="shared" si="80"/>
        <v>0</v>
      </c>
      <c r="AV168">
        <f t="shared" si="81"/>
        <v>0</v>
      </c>
      <c r="AW168">
        <f t="shared" si="82"/>
        <v>0</v>
      </c>
      <c r="AX168">
        <f t="shared" si="83"/>
        <v>1</v>
      </c>
    </row>
    <row r="169" spans="1:50" ht="204.75" x14ac:dyDescent="0.25">
      <c r="A169" s="115">
        <v>168</v>
      </c>
      <c r="B169" s="64" t="s">
        <v>915</v>
      </c>
      <c r="C169" s="64" t="s">
        <v>945</v>
      </c>
      <c r="D169" s="64" t="s">
        <v>946</v>
      </c>
      <c r="E169" s="65">
        <v>3000000</v>
      </c>
      <c r="F169" s="64">
        <v>10</v>
      </c>
      <c r="G169" s="64">
        <v>0</v>
      </c>
      <c r="H169" s="64">
        <v>3</v>
      </c>
      <c r="I169" s="64">
        <v>2</v>
      </c>
      <c r="J169" s="64">
        <v>0</v>
      </c>
      <c r="K169" s="64">
        <v>1</v>
      </c>
      <c r="L169" s="64">
        <v>0</v>
      </c>
      <c r="M169" s="64">
        <v>1</v>
      </c>
      <c r="N169" s="64">
        <v>4</v>
      </c>
      <c r="O169" s="64">
        <v>0</v>
      </c>
      <c r="P169" s="64">
        <v>10</v>
      </c>
      <c r="Q169" s="64">
        <v>2</v>
      </c>
      <c r="R169" s="64">
        <v>2</v>
      </c>
      <c r="S169" s="64">
        <v>3</v>
      </c>
      <c r="T169" s="64">
        <v>0</v>
      </c>
      <c r="U169" s="64">
        <v>0</v>
      </c>
      <c r="V169" s="65">
        <v>1110000</v>
      </c>
      <c r="W169" s="63">
        <f t="shared" si="56"/>
        <v>38</v>
      </c>
      <c r="X169">
        <f t="shared" si="57"/>
        <v>0</v>
      </c>
      <c r="Y169">
        <f t="shared" si="58"/>
        <v>0</v>
      </c>
      <c r="Z169">
        <f t="shared" si="59"/>
        <v>0</v>
      </c>
      <c r="AA169">
        <f t="shared" si="60"/>
        <v>0</v>
      </c>
      <c r="AB169">
        <f t="shared" si="61"/>
        <v>0</v>
      </c>
      <c r="AC169">
        <f t="shared" si="62"/>
        <v>0</v>
      </c>
      <c r="AD169">
        <f t="shared" si="63"/>
        <v>0</v>
      </c>
      <c r="AE169">
        <f t="shared" si="64"/>
        <v>0</v>
      </c>
      <c r="AF169">
        <f t="shared" si="65"/>
        <v>0</v>
      </c>
      <c r="AG169">
        <f t="shared" si="66"/>
        <v>0</v>
      </c>
      <c r="AH169">
        <f t="shared" si="67"/>
        <v>0</v>
      </c>
      <c r="AI169">
        <f t="shared" si="68"/>
        <v>0</v>
      </c>
      <c r="AJ169">
        <f t="shared" si="69"/>
        <v>0</v>
      </c>
      <c r="AK169">
        <f t="shared" si="70"/>
        <v>0</v>
      </c>
      <c r="AL169">
        <f t="shared" si="71"/>
        <v>0</v>
      </c>
      <c r="AM169">
        <f t="shared" si="72"/>
        <v>0</v>
      </c>
      <c r="AN169">
        <f t="shared" si="73"/>
        <v>0</v>
      </c>
      <c r="AO169">
        <f t="shared" si="74"/>
        <v>0</v>
      </c>
      <c r="AP169">
        <f t="shared" si="75"/>
        <v>0</v>
      </c>
      <c r="AQ169">
        <f t="shared" si="76"/>
        <v>0</v>
      </c>
      <c r="AR169">
        <f t="shared" si="77"/>
        <v>0</v>
      </c>
      <c r="AS169">
        <f t="shared" si="78"/>
        <v>0</v>
      </c>
      <c r="AT169">
        <f t="shared" si="79"/>
        <v>0</v>
      </c>
      <c r="AU169">
        <f t="shared" si="80"/>
        <v>0</v>
      </c>
      <c r="AV169">
        <f t="shared" si="81"/>
        <v>0</v>
      </c>
      <c r="AW169">
        <f t="shared" si="82"/>
        <v>0</v>
      </c>
      <c r="AX169">
        <f t="shared" si="83"/>
        <v>1</v>
      </c>
    </row>
    <row r="170" spans="1:50" ht="47.25" x14ac:dyDescent="0.25">
      <c r="A170" s="115">
        <v>169</v>
      </c>
      <c r="B170" s="62" t="s">
        <v>1587</v>
      </c>
      <c r="C170" s="62" t="s">
        <v>23</v>
      </c>
      <c r="D170" s="62" t="s">
        <v>1590</v>
      </c>
      <c r="E170" s="60">
        <v>1948000</v>
      </c>
      <c r="F170" s="62">
        <v>4</v>
      </c>
      <c r="G170" s="62">
        <v>0</v>
      </c>
      <c r="H170" s="62">
        <v>5</v>
      </c>
      <c r="I170" s="62">
        <v>3</v>
      </c>
      <c r="J170" s="62">
        <v>0</v>
      </c>
      <c r="K170" s="62">
        <v>2</v>
      </c>
      <c r="L170" s="62">
        <v>0</v>
      </c>
      <c r="M170" s="62">
        <v>1</v>
      </c>
      <c r="N170" s="62">
        <v>10</v>
      </c>
      <c r="O170" s="62">
        <v>0</v>
      </c>
      <c r="P170" s="62">
        <v>8</v>
      </c>
      <c r="Q170" s="62">
        <v>0</v>
      </c>
      <c r="R170" s="62">
        <v>2</v>
      </c>
      <c r="S170" s="62">
        <v>3</v>
      </c>
      <c r="T170" s="62">
        <v>0</v>
      </c>
      <c r="U170" s="62">
        <v>0</v>
      </c>
      <c r="V170" s="60">
        <v>1186200</v>
      </c>
      <c r="W170" s="63">
        <f t="shared" si="56"/>
        <v>38</v>
      </c>
      <c r="X170">
        <f t="shared" si="57"/>
        <v>0</v>
      </c>
      <c r="Y170">
        <f t="shared" si="58"/>
        <v>0</v>
      </c>
      <c r="Z170">
        <f t="shared" si="59"/>
        <v>0</v>
      </c>
      <c r="AA170">
        <f t="shared" si="60"/>
        <v>0</v>
      </c>
      <c r="AB170">
        <f t="shared" si="61"/>
        <v>0</v>
      </c>
      <c r="AC170">
        <f t="shared" si="62"/>
        <v>0</v>
      </c>
      <c r="AD170">
        <f t="shared" si="63"/>
        <v>0</v>
      </c>
      <c r="AE170">
        <f t="shared" si="64"/>
        <v>0</v>
      </c>
      <c r="AF170">
        <f t="shared" si="65"/>
        <v>1</v>
      </c>
      <c r="AG170">
        <f t="shared" si="66"/>
        <v>0</v>
      </c>
      <c r="AH170">
        <f t="shared" si="67"/>
        <v>0</v>
      </c>
      <c r="AI170">
        <f t="shared" si="68"/>
        <v>0</v>
      </c>
      <c r="AJ170">
        <f t="shared" si="69"/>
        <v>0</v>
      </c>
      <c r="AK170">
        <f t="shared" si="70"/>
        <v>0</v>
      </c>
      <c r="AL170">
        <f t="shared" si="71"/>
        <v>0</v>
      </c>
      <c r="AM170">
        <f t="shared" si="72"/>
        <v>0</v>
      </c>
      <c r="AN170">
        <f t="shared" si="73"/>
        <v>0</v>
      </c>
      <c r="AO170">
        <f t="shared" si="74"/>
        <v>0</v>
      </c>
      <c r="AP170">
        <f t="shared" si="75"/>
        <v>0</v>
      </c>
      <c r="AQ170">
        <f t="shared" si="76"/>
        <v>0</v>
      </c>
      <c r="AR170">
        <f t="shared" si="77"/>
        <v>0</v>
      </c>
      <c r="AS170">
        <f t="shared" si="78"/>
        <v>0</v>
      </c>
      <c r="AT170">
        <f t="shared" si="79"/>
        <v>0</v>
      </c>
      <c r="AU170">
        <f t="shared" si="80"/>
        <v>0</v>
      </c>
      <c r="AV170">
        <f t="shared" si="81"/>
        <v>0</v>
      </c>
      <c r="AW170">
        <f t="shared" si="82"/>
        <v>0</v>
      </c>
      <c r="AX170">
        <f t="shared" si="83"/>
        <v>0</v>
      </c>
    </row>
    <row r="171" spans="1:50" ht="47.25" x14ac:dyDescent="0.25">
      <c r="A171" s="115">
        <v>170</v>
      </c>
      <c r="B171" s="62" t="s">
        <v>1587</v>
      </c>
      <c r="C171" s="62" t="s">
        <v>23</v>
      </c>
      <c r="D171" s="62" t="s">
        <v>1594</v>
      </c>
      <c r="E171" s="60">
        <v>2563986</v>
      </c>
      <c r="F171" s="62">
        <v>4</v>
      </c>
      <c r="G171" s="62">
        <v>0</v>
      </c>
      <c r="H171" s="62">
        <v>5</v>
      </c>
      <c r="I171" s="62">
        <v>2</v>
      </c>
      <c r="J171" s="62">
        <v>0</v>
      </c>
      <c r="K171" s="62">
        <v>2</v>
      </c>
      <c r="L171" s="62">
        <v>0</v>
      </c>
      <c r="M171" s="62">
        <v>1</v>
      </c>
      <c r="N171" s="62">
        <v>9</v>
      </c>
      <c r="O171" s="62">
        <v>0</v>
      </c>
      <c r="P171" s="62">
        <v>10</v>
      </c>
      <c r="Q171" s="62">
        <v>0</v>
      </c>
      <c r="R171" s="62">
        <v>2</v>
      </c>
      <c r="S171" s="62">
        <v>3</v>
      </c>
      <c r="T171" s="62">
        <v>0</v>
      </c>
      <c r="U171" s="62">
        <v>0</v>
      </c>
      <c r="V171" s="60">
        <v>1538391.6</v>
      </c>
      <c r="W171" s="63">
        <f t="shared" si="56"/>
        <v>38</v>
      </c>
      <c r="X171">
        <f t="shared" si="57"/>
        <v>0</v>
      </c>
      <c r="Y171">
        <f t="shared" si="58"/>
        <v>0</v>
      </c>
      <c r="Z171">
        <f t="shared" si="59"/>
        <v>0</v>
      </c>
      <c r="AA171">
        <f t="shared" si="60"/>
        <v>0</v>
      </c>
      <c r="AB171">
        <f t="shared" si="61"/>
        <v>0</v>
      </c>
      <c r="AC171">
        <f t="shared" si="62"/>
        <v>0</v>
      </c>
      <c r="AD171">
        <f t="shared" si="63"/>
        <v>0</v>
      </c>
      <c r="AE171">
        <f t="shared" si="64"/>
        <v>0</v>
      </c>
      <c r="AF171">
        <f t="shared" si="65"/>
        <v>1</v>
      </c>
      <c r="AG171">
        <f t="shared" si="66"/>
        <v>0</v>
      </c>
      <c r="AH171">
        <f t="shared" si="67"/>
        <v>0</v>
      </c>
      <c r="AI171">
        <f t="shared" si="68"/>
        <v>0</v>
      </c>
      <c r="AJ171">
        <f t="shared" si="69"/>
        <v>0</v>
      </c>
      <c r="AK171">
        <f t="shared" si="70"/>
        <v>0</v>
      </c>
      <c r="AL171">
        <f t="shared" si="71"/>
        <v>0</v>
      </c>
      <c r="AM171">
        <f t="shared" si="72"/>
        <v>0</v>
      </c>
      <c r="AN171">
        <f t="shared" si="73"/>
        <v>0</v>
      </c>
      <c r="AO171">
        <f t="shared" si="74"/>
        <v>0</v>
      </c>
      <c r="AP171">
        <f t="shared" si="75"/>
        <v>0</v>
      </c>
      <c r="AQ171">
        <f t="shared" si="76"/>
        <v>0</v>
      </c>
      <c r="AR171">
        <f t="shared" si="77"/>
        <v>0</v>
      </c>
      <c r="AS171">
        <f t="shared" si="78"/>
        <v>0</v>
      </c>
      <c r="AT171">
        <f t="shared" si="79"/>
        <v>0</v>
      </c>
      <c r="AU171">
        <f t="shared" si="80"/>
        <v>0</v>
      </c>
      <c r="AV171">
        <f t="shared" si="81"/>
        <v>0</v>
      </c>
      <c r="AW171">
        <f t="shared" si="82"/>
        <v>0</v>
      </c>
      <c r="AX171">
        <f t="shared" si="83"/>
        <v>0</v>
      </c>
    </row>
    <row r="172" spans="1:50" ht="47.25" x14ac:dyDescent="0.25">
      <c r="A172" s="115">
        <v>171</v>
      </c>
      <c r="B172" s="62" t="s">
        <v>1587</v>
      </c>
      <c r="C172" s="62" t="s">
        <v>23</v>
      </c>
      <c r="D172" s="62" t="s">
        <v>1596</v>
      </c>
      <c r="E172" s="60">
        <v>1276535</v>
      </c>
      <c r="F172" s="62">
        <v>4</v>
      </c>
      <c r="G172" s="62">
        <v>0</v>
      </c>
      <c r="H172" s="62">
        <v>5</v>
      </c>
      <c r="I172" s="62">
        <v>2</v>
      </c>
      <c r="J172" s="62">
        <v>0</v>
      </c>
      <c r="K172" s="62">
        <v>2</v>
      </c>
      <c r="L172" s="62">
        <v>0</v>
      </c>
      <c r="M172" s="62">
        <v>1</v>
      </c>
      <c r="N172" s="62">
        <v>9</v>
      </c>
      <c r="O172" s="62">
        <v>0</v>
      </c>
      <c r="P172" s="62">
        <v>10</v>
      </c>
      <c r="Q172" s="62">
        <v>0</v>
      </c>
      <c r="R172" s="62">
        <v>2</v>
      </c>
      <c r="S172" s="62">
        <v>3</v>
      </c>
      <c r="T172" s="62">
        <v>0</v>
      </c>
      <c r="U172" s="62">
        <v>0</v>
      </c>
      <c r="V172" s="60">
        <v>765921</v>
      </c>
      <c r="W172" s="63">
        <f t="shared" si="56"/>
        <v>38</v>
      </c>
      <c r="X172">
        <f t="shared" si="57"/>
        <v>0</v>
      </c>
      <c r="Y172">
        <f t="shared" si="58"/>
        <v>0</v>
      </c>
      <c r="Z172">
        <f t="shared" si="59"/>
        <v>0</v>
      </c>
      <c r="AA172">
        <f t="shared" si="60"/>
        <v>0</v>
      </c>
      <c r="AB172">
        <f t="shared" si="61"/>
        <v>0</v>
      </c>
      <c r="AC172">
        <f t="shared" si="62"/>
        <v>0</v>
      </c>
      <c r="AD172">
        <f t="shared" si="63"/>
        <v>0</v>
      </c>
      <c r="AE172">
        <f t="shared" si="64"/>
        <v>0</v>
      </c>
      <c r="AF172">
        <f t="shared" si="65"/>
        <v>1</v>
      </c>
      <c r="AG172">
        <f t="shared" si="66"/>
        <v>0</v>
      </c>
      <c r="AH172">
        <f t="shared" si="67"/>
        <v>0</v>
      </c>
      <c r="AI172">
        <f t="shared" si="68"/>
        <v>0</v>
      </c>
      <c r="AJ172">
        <f t="shared" si="69"/>
        <v>0</v>
      </c>
      <c r="AK172">
        <f t="shared" si="70"/>
        <v>0</v>
      </c>
      <c r="AL172">
        <f t="shared" si="71"/>
        <v>0</v>
      </c>
      <c r="AM172">
        <f t="shared" si="72"/>
        <v>0</v>
      </c>
      <c r="AN172">
        <f t="shared" si="73"/>
        <v>0</v>
      </c>
      <c r="AO172">
        <f t="shared" si="74"/>
        <v>0</v>
      </c>
      <c r="AP172">
        <f t="shared" si="75"/>
        <v>0</v>
      </c>
      <c r="AQ172">
        <f t="shared" si="76"/>
        <v>0</v>
      </c>
      <c r="AR172">
        <f t="shared" si="77"/>
        <v>0</v>
      </c>
      <c r="AS172">
        <f t="shared" si="78"/>
        <v>0</v>
      </c>
      <c r="AT172">
        <f t="shared" si="79"/>
        <v>0</v>
      </c>
      <c r="AU172">
        <f t="shared" si="80"/>
        <v>0</v>
      </c>
      <c r="AV172">
        <f t="shared" si="81"/>
        <v>0</v>
      </c>
      <c r="AW172">
        <f t="shared" si="82"/>
        <v>0</v>
      </c>
      <c r="AX172">
        <f t="shared" si="83"/>
        <v>0</v>
      </c>
    </row>
    <row r="173" spans="1:50" ht="110.25" x14ac:dyDescent="0.25">
      <c r="A173" s="115">
        <v>172</v>
      </c>
      <c r="B173" s="59" t="s">
        <v>54</v>
      </c>
      <c r="C173" s="59" t="s">
        <v>55</v>
      </c>
      <c r="D173" s="59" t="s">
        <v>56</v>
      </c>
      <c r="E173" s="65">
        <v>1512900</v>
      </c>
      <c r="F173" s="64">
        <v>3</v>
      </c>
      <c r="G173" s="59">
        <v>4</v>
      </c>
      <c r="H173" s="59">
        <v>5</v>
      </c>
      <c r="I173" s="59">
        <v>2</v>
      </c>
      <c r="J173" s="59">
        <v>2</v>
      </c>
      <c r="K173" s="59">
        <v>1</v>
      </c>
      <c r="L173" s="59">
        <v>0</v>
      </c>
      <c r="M173" s="59">
        <v>1</v>
      </c>
      <c r="N173" s="59">
        <v>8</v>
      </c>
      <c r="O173" s="64">
        <v>0</v>
      </c>
      <c r="P173" s="64">
        <v>1</v>
      </c>
      <c r="Q173" s="59">
        <v>2</v>
      </c>
      <c r="R173" s="59">
        <v>2</v>
      </c>
      <c r="S173" s="59">
        <v>3</v>
      </c>
      <c r="T173" s="59">
        <v>3</v>
      </c>
      <c r="U173" s="59">
        <v>0</v>
      </c>
      <c r="V173" s="65">
        <v>1018440</v>
      </c>
      <c r="W173" s="63">
        <f t="shared" si="56"/>
        <v>37</v>
      </c>
      <c r="X173">
        <f t="shared" si="57"/>
        <v>0</v>
      </c>
      <c r="Y173">
        <f t="shared" si="58"/>
        <v>0</v>
      </c>
      <c r="Z173">
        <f t="shared" si="59"/>
        <v>0</v>
      </c>
      <c r="AA173">
        <f t="shared" si="60"/>
        <v>0</v>
      </c>
      <c r="AB173">
        <f t="shared" si="61"/>
        <v>0</v>
      </c>
      <c r="AC173">
        <f t="shared" si="62"/>
        <v>0</v>
      </c>
      <c r="AD173">
        <f t="shared" si="63"/>
        <v>0</v>
      </c>
      <c r="AE173">
        <f t="shared" si="64"/>
        <v>0</v>
      </c>
      <c r="AF173">
        <f t="shared" si="65"/>
        <v>0</v>
      </c>
      <c r="AG173">
        <f t="shared" si="66"/>
        <v>0</v>
      </c>
      <c r="AH173">
        <f t="shared" si="67"/>
        <v>0</v>
      </c>
      <c r="AI173">
        <f t="shared" si="68"/>
        <v>0</v>
      </c>
      <c r="AJ173">
        <f t="shared" si="69"/>
        <v>0</v>
      </c>
      <c r="AK173">
        <f t="shared" si="70"/>
        <v>0</v>
      </c>
      <c r="AL173">
        <f t="shared" si="71"/>
        <v>0</v>
      </c>
      <c r="AM173">
        <f t="shared" si="72"/>
        <v>0</v>
      </c>
      <c r="AN173">
        <f t="shared" si="73"/>
        <v>0</v>
      </c>
      <c r="AO173">
        <f t="shared" si="74"/>
        <v>0</v>
      </c>
      <c r="AP173">
        <f t="shared" si="75"/>
        <v>0</v>
      </c>
      <c r="AQ173">
        <f t="shared" si="76"/>
        <v>0</v>
      </c>
      <c r="AR173">
        <f t="shared" si="77"/>
        <v>1</v>
      </c>
      <c r="AS173">
        <f t="shared" si="78"/>
        <v>0</v>
      </c>
      <c r="AT173">
        <f t="shared" si="79"/>
        <v>0</v>
      </c>
      <c r="AU173">
        <f t="shared" si="80"/>
        <v>0</v>
      </c>
      <c r="AV173">
        <f t="shared" si="81"/>
        <v>0</v>
      </c>
      <c r="AW173">
        <f t="shared" si="82"/>
        <v>0</v>
      </c>
      <c r="AX173">
        <f t="shared" si="83"/>
        <v>0</v>
      </c>
    </row>
    <row r="174" spans="1:50" ht="110.25" x14ac:dyDescent="0.25">
      <c r="A174" s="115">
        <v>173</v>
      </c>
      <c r="B174" s="59" t="s">
        <v>54</v>
      </c>
      <c r="C174" s="59" t="s">
        <v>68</v>
      </c>
      <c r="D174" s="59" t="s">
        <v>69</v>
      </c>
      <c r="E174" s="65">
        <v>2166626</v>
      </c>
      <c r="F174" s="64">
        <v>10</v>
      </c>
      <c r="G174" s="59">
        <v>4</v>
      </c>
      <c r="H174" s="59">
        <v>3</v>
      </c>
      <c r="I174" s="59">
        <v>3</v>
      </c>
      <c r="J174" s="59">
        <v>2</v>
      </c>
      <c r="K174" s="59">
        <v>1</v>
      </c>
      <c r="L174" s="59">
        <v>0</v>
      </c>
      <c r="M174" s="59">
        <v>1</v>
      </c>
      <c r="N174" s="59">
        <v>1</v>
      </c>
      <c r="O174" s="64">
        <v>0</v>
      </c>
      <c r="P174" s="64">
        <v>2</v>
      </c>
      <c r="Q174" s="59">
        <v>2</v>
      </c>
      <c r="R174" s="59">
        <v>2</v>
      </c>
      <c r="S174" s="59">
        <v>3</v>
      </c>
      <c r="T174" s="59">
        <v>3</v>
      </c>
      <c r="U174" s="59">
        <v>0</v>
      </c>
      <c r="V174" s="65">
        <v>1284225</v>
      </c>
      <c r="W174" s="63">
        <f t="shared" si="56"/>
        <v>37</v>
      </c>
      <c r="X174">
        <f t="shared" si="57"/>
        <v>0</v>
      </c>
      <c r="Y174">
        <f t="shared" si="58"/>
        <v>0</v>
      </c>
      <c r="Z174">
        <f t="shared" si="59"/>
        <v>0</v>
      </c>
      <c r="AA174">
        <f t="shared" si="60"/>
        <v>0</v>
      </c>
      <c r="AB174">
        <f t="shared" si="61"/>
        <v>0</v>
      </c>
      <c r="AC174">
        <f t="shared" si="62"/>
        <v>0</v>
      </c>
      <c r="AD174">
        <f t="shared" si="63"/>
        <v>0</v>
      </c>
      <c r="AE174">
        <f t="shared" si="64"/>
        <v>0</v>
      </c>
      <c r="AF174">
        <f t="shared" si="65"/>
        <v>0</v>
      </c>
      <c r="AG174">
        <f t="shared" si="66"/>
        <v>0</v>
      </c>
      <c r="AH174">
        <f t="shared" si="67"/>
        <v>0</v>
      </c>
      <c r="AI174">
        <f t="shared" si="68"/>
        <v>0</v>
      </c>
      <c r="AJ174">
        <f t="shared" si="69"/>
        <v>0</v>
      </c>
      <c r="AK174">
        <f t="shared" si="70"/>
        <v>0</v>
      </c>
      <c r="AL174">
        <f t="shared" si="71"/>
        <v>0</v>
      </c>
      <c r="AM174">
        <f t="shared" si="72"/>
        <v>0</v>
      </c>
      <c r="AN174">
        <f t="shared" si="73"/>
        <v>0</v>
      </c>
      <c r="AO174">
        <f t="shared" si="74"/>
        <v>0</v>
      </c>
      <c r="AP174">
        <f t="shared" si="75"/>
        <v>0</v>
      </c>
      <c r="AQ174">
        <f t="shared" si="76"/>
        <v>0</v>
      </c>
      <c r="AR174">
        <f t="shared" si="77"/>
        <v>1</v>
      </c>
      <c r="AS174">
        <f t="shared" si="78"/>
        <v>0</v>
      </c>
      <c r="AT174">
        <f t="shared" si="79"/>
        <v>0</v>
      </c>
      <c r="AU174">
        <f t="shared" si="80"/>
        <v>0</v>
      </c>
      <c r="AV174">
        <f t="shared" si="81"/>
        <v>0</v>
      </c>
      <c r="AW174">
        <f t="shared" si="82"/>
        <v>0</v>
      </c>
      <c r="AX174">
        <f t="shared" si="83"/>
        <v>0</v>
      </c>
    </row>
    <row r="175" spans="1:50" ht="63" x14ac:dyDescent="0.25">
      <c r="A175" s="115">
        <v>174</v>
      </c>
      <c r="B175" s="62" t="s">
        <v>201</v>
      </c>
      <c r="C175" s="62" t="s">
        <v>83</v>
      </c>
      <c r="D175" s="62" t="s">
        <v>217</v>
      </c>
      <c r="E175" s="60">
        <v>891308</v>
      </c>
      <c r="F175" s="61">
        <v>4</v>
      </c>
      <c r="G175" s="62">
        <v>0</v>
      </c>
      <c r="H175" s="62">
        <v>5</v>
      </c>
      <c r="I175" s="62">
        <v>3</v>
      </c>
      <c r="J175" s="62">
        <v>0</v>
      </c>
      <c r="K175" s="62">
        <v>5</v>
      </c>
      <c r="L175" s="62">
        <v>0</v>
      </c>
      <c r="M175" s="62">
        <v>3</v>
      </c>
      <c r="N175" s="62">
        <v>2</v>
      </c>
      <c r="O175" s="61">
        <v>0</v>
      </c>
      <c r="P175" s="61">
        <v>10</v>
      </c>
      <c r="Q175" s="62">
        <v>0</v>
      </c>
      <c r="R175" s="62">
        <v>2</v>
      </c>
      <c r="S175" s="62">
        <v>3</v>
      </c>
      <c r="T175" s="62">
        <v>0</v>
      </c>
      <c r="U175" s="62">
        <v>0</v>
      </c>
      <c r="V175" s="60">
        <v>490220</v>
      </c>
      <c r="W175" s="63">
        <f t="shared" si="56"/>
        <v>37</v>
      </c>
      <c r="X175">
        <f t="shared" si="57"/>
        <v>0</v>
      </c>
      <c r="Y175">
        <f t="shared" si="58"/>
        <v>0</v>
      </c>
      <c r="Z175">
        <f t="shared" si="59"/>
        <v>0</v>
      </c>
      <c r="AA175">
        <f t="shared" si="60"/>
        <v>0</v>
      </c>
      <c r="AB175">
        <f t="shared" si="61"/>
        <v>0</v>
      </c>
      <c r="AC175">
        <f t="shared" si="62"/>
        <v>0</v>
      </c>
      <c r="AD175">
        <f t="shared" si="63"/>
        <v>0</v>
      </c>
      <c r="AE175">
        <f t="shared" si="64"/>
        <v>0</v>
      </c>
      <c r="AF175">
        <f t="shared" si="65"/>
        <v>0</v>
      </c>
      <c r="AG175">
        <f t="shared" si="66"/>
        <v>0</v>
      </c>
      <c r="AH175">
        <f t="shared" si="67"/>
        <v>0</v>
      </c>
      <c r="AI175">
        <f t="shared" si="68"/>
        <v>0</v>
      </c>
      <c r="AJ175">
        <f t="shared" si="69"/>
        <v>0</v>
      </c>
      <c r="AK175">
        <f t="shared" si="70"/>
        <v>0</v>
      </c>
      <c r="AL175">
        <f t="shared" si="71"/>
        <v>0</v>
      </c>
      <c r="AM175">
        <f t="shared" si="72"/>
        <v>0</v>
      </c>
      <c r="AN175">
        <f t="shared" si="73"/>
        <v>1</v>
      </c>
      <c r="AO175">
        <f t="shared" si="74"/>
        <v>0</v>
      </c>
      <c r="AP175">
        <f t="shared" si="75"/>
        <v>0</v>
      </c>
      <c r="AQ175">
        <f t="shared" si="76"/>
        <v>0</v>
      </c>
      <c r="AR175">
        <f t="shared" si="77"/>
        <v>0</v>
      </c>
      <c r="AS175">
        <f t="shared" si="78"/>
        <v>0</v>
      </c>
      <c r="AT175">
        <f t="shared" si="79"/>
        <v>0</v>
      </c>
      <c r="AU175">
        <f t="shared" si="80"/>
        <v>0</v>
      </c>
      <c r="AV175">
        <f t="shared" si="81"/>
        <v>0</v>
      </c>
      <c r="AW175">
        <f t="shared" si="82"/>
        <v>0</v>
      </c>
      <c r="AX175">
        <f t="shared" si="83"/>
        <v>0</v>
      </c>
    </row>
    <row r="176" spans="1:50" ht="63" x14ac:dyDescent="0.25">
      <c r="A176" s="115">
        <v>175</v>
      </c>
      <c r="B176" s="62" t="s">
        <v>201</v>
      </c>
      <c r="C176" s="62" t="s">
        <v>57</v>
      </c>
      <c r="D176" s="62" t="s">
        <v>224</v>
      </c>
      <c r="E176" s="60">
        <v>2522850</v>
      </c>
      <c r="F176" s="61">
        <v>4</v>
      </c>
      <c r="G176" s="62">
        <v>0</v>
      </c>
      <c r="H176" s="62">
        <v>5</v>
      </c>
      <c r="I176" s="62">
        <v>2</v>
      </c>
      <c r="J176" s="62">
        <v>0</v>
      </c>
      <c r="K176" s="62">
        <v>5</v>
      </c>
      <c r="L176" s="62">
        <v>0</v>
      </c>
      <c r="M176" s="62">
        <v>1</v>
      </c>
      <c r="N176" s="62">
        <v>5</v>
      </c>
      <c r="O176" s="61">
        <v>0</v>
      </c>
      <c r="P176" s="61">
        <v>10</v>
      </c>
      <c r="Q176" s="62">
        <v>0</v>
      </c>
      <c r="R176" s="62">
        <v>2</v>
      </c>
      <c r="S176" s="62">
        <v>3</v>
      </c>
      <c r="T176" s="62">
        <v>0</v>
      </c>
      <c r="U176" s="62">
        <v>0</v>
      </c>
      <c r="V176" s="60">
        <v>1387566</v>
      </c>
      <c r="W176" s="63">
        <f t="shared" si="56"/>
        <v>37</v>
      </c>
      <c r="X176">
        <f t="shared" si="57"/>
        <v>0</v>
      </c>
      <c r="Y176">
        <f t="shared" si="58"/>
        <v>0</v>
      </c>
      <c r="Z176">
        <f t="shared" si="59"/>
        <v>0</v>
      </c>
      <c r="AA176">
        <f t="shared" si="60"/>
        <v>0</v>
      </c>
      <c r="AB176">
        <f t="shared" si="61"/>
        <v>0</v>
      </c>
      <c r="AC176">
        <f t="shared" si="62"/>
        <v>0</v>
      </c>
      <c r="AD176">
        <f t="shared" si="63"/>
        <v>0</v>
      </c>
      <c r="AE176">
        <f t="shared" si="64"/>
        <v>0</v>
      </c>
      <c r="AF176">
        <f t="shared" si="65"/>
        <v>0</v>
      </c>
      <c r="AG176">
        <f t="shared" si="66"/>
        <v>0</v>
      </c>
      <c r="AH176">
        <f t="shared" si="67"/>
        <v>0</v>
      </c>
      <c r="AI176">
        <f t="shared" si="68"/>
        <v>0</v>
      </c>
      <c r="AJ176">
        <f t="shared" si="69"/>
        <v>0</v>
      </c>
      <c r="AK176">
        <f t="shared" si="70"/>
        <v>0</v>
      </c>
      <c r="AL176">
        <f t="shared" si="71"/>
        <v>0</v>
      </c>
      <c r="AM176">
        <f t="shared" si="72"/>
        <v>0</v>
      </c>
      <c r="AN176">
        <f t="shared" si="73"/>
        <v>1</v>
      </c>
      <c r="AO176">
        <f t="shared" si="74"/>
        <v>0</v>
      </c>
      <c r="AP176">
        <f t="shared" si="75"/>
        <v>0</v>
      </c>
      <c r="AQ176">
        <f t="shared" si="76"/>
        <v>0</v>
      </c>
      <c r="AR176">
        <f t="shared" si="77"/>
        <v>0</v>
      </c>
      <c r="AS176">
        <f t="shared" si="78"/>
        <v>0</v>
      </c>
      <c r="AT176">
        <f t="shared" si="79"/>
        <v>0</v>
      </c>
      <c r="AU176">
        <f t="shared" si="80"/>
        <v>0</v>
      </c>
      <c r="AV176">
        <f t="shared" si="81"/>
        <v>0</v>
      </c>
      <c r="AW176">
        <f t="shared" si="82"/>
        <v>0</v>
      </c>
      <c r="AX176">
        <f t="shared" si="83"/>
        <v>0</v>
      </c>
    </row>
    <row r="177" spans="1:50" ht="31.5" x14ac:dyDescent="0.25">
      <c r="A177" s="115">
        <v>176</v>
      </c>
      <c r="B177" s="64" t="s">
        <v>346</v>
      </c>
      <c r="C177" s="64" t="s">
        <v>347</v>
      </c>
      <c r="D177" s="64" t="s">
        <v>349</v>
      </c>
      <c r="E177" s="65">
        <v>1320000</v>
      </c>
      <c r="F177" s="64">
        <v>4</v>
      </c>
      <c r="G177" s="64">
        <v>0</v>
      </c>
      <c r="H177" s="64">
        <v>5</v>
      </c>
      <c r="I177" s="64">
        <v>3</v>
      </c>
      <c r="J177" s="64">
        <v>0</v>
      </c>
      <c r="K177" s="64">
        <v>5</v>
      </c>
      <c r="L177" s="64">
        <v>0</v>
      </c>
      <c r="M177" s="64">
        <v>1</v>
      </c>
      <c r="N177" s="64">
        <v>2</v>
      </c>
      <c r="O177" s="64">
        <v>0</v>
      </c>
      <c r="P177" s="64">
        <v>10</v>
      </c>
      <c r="Q177" s="64">
        <v>0</v>
      </c>
      <c r="R177" s="64">
        <v>2</v>
      </c>
      <c r="S177" s="64">
        <v>2</v>
      </c>
      <c r="T177" s="64">
        <v>3</v>
      </c>
      <c r="U177" s="64">
        <v>0</v>
      </c>
      <c r="V177" s="65">
        <v>726000</v>
      </c>
      <c r="W177" s="63">
        <f t="shared" si="56"/>
        <v>37</v>
      </c>
      <c r="X177">
        <f t="shared" si="57"/>
        <v>0</v>
      </c>
      <c r="Y177">
        <f t="shared" si="58"/>
        <v>0</v>
      </c>
      <c r="Z177">
        <f t="shared" si="59"/>
        <v>0</v>
      </c>
      <c r="AA177">
        <f t="shared" si="60"/>
        <v>0</v>
      </c>
      <c r="AB177">
        <f t="shared" si="61"/>
        <v>0</v>
      </c>
      <c r="AC177">
        <f t="shared" si="62"/>
        <v>0</v>
      </c>
      <c r="AD177">
        <f t="shared" si="63"/>
        <v>0</v>
      </c>
      <c r="AE177">
        <f t="shared" si="64"/>
        <v>0</v>
      </c>
      <c r="AF177">
        <f t="shared" si="65"/>
        <v>0</v>
      </c>
      <c r="AG177">
        <f t="shared" si="66"/>
        <v>0</v>
      </c>
      <c r="AH177">
        <f t="shared" si="67"/>
        <v>0</v>
      </c>
      <c r="AI177">
        <f t="shared" si="68"/>
        <v>0</v>
      </c>
      <c r="AJ177">
        <f t="shared" si="69"/>
        <v>0</v>
      </c>
      <c r="AK177">
        <f t="shared" si="70"/>
        <v>0</v>
      </c>
      <c r="AL177">
        <f t="shared" si="71"/>
        <v>0</v>
      </c>
      <c r="AM177">
        <f t="shared" si="72"/>
        <v>0</v>
      </c>
      <c r="AN177">
        <f t="shared" si="73"/>
        <v>1</v>
      </c>
      <c r="AO177">
        <f t="shared" si="74"/>
        <v>0</v>
      </c>
      <c r="AP177">
        <f t="shared" si="75"/>
        <v>0</v>
      </c>
      <c r="AQ177">
        <f t="shared" si="76"/>
        <v>0</v>
      </c>
      <c r="AR177">
        <f t="shared" si="77"/>
        <v>0</v>
      </c>
      <c r="AS177">
        <f t="shared" si="78"/>
        <v>0</v>
      </c>
      <c r="AT177">
        <f t="shared" si="79"/>
        <v>0</v>
      </c>
      <c r="AU177">
        <f t="shared" si="80"/>
        <v>0</v>
      </c>
      <c r="AV177">
        <f t="shared" si="81"/>
        <v>0</v>
      </c>
      <c r="AW177">
        <f t="shared" si="82"/>
        <v>0</v>
      </c>
      <c r="AX177">
        <f t="shared" si="83"/>
        <v>0</v>
      </c>
    </row>
    <row r="178" spans="1:50" ht="78.75" x14ac:dyDescent="0.25">
      <c r="A178" s="115">
        <v>177</v>
      </c>
      <c r="B178" s="64" t="s">
        <v>513</v>
      </c>
      <c r="C178" s="64" t="s">
        <v>111</v>
      </c>
      <c r="D178" s="64" t="s">
        <v>555</v>
      </c>
      <c r="E178" s="60">
        <v>565950</v>
      </c>
      <c r="F178" s="61">
        <v>10</v>
      </c>
      <c r="G178" s="61">
        <v>0</v>
      </c>
      <c r="H178" s="61">
        <v>5</v>
      </c>
      <c r="I178" s="61">
        <v>1</v>
      </c>
      <c r="J178" s="61">
        <v>0</v>
      </c>
      <c r="K178" s="61">
        <v>1</v>
      </c>
      <c r="L178" s="61">
        <v>0</v>
      </c>
      <c r="M178" s="61">
        <v>1</v>
      </c>
      <c r="N178" s="61">
        <v>10</v>
      </c>
      <c r="O178" s="61">
        <v>0</v>
      </c>
      <c r="P178" s="61">
        <v>3</v>
      </c>
      <c r="Q178" s="61">
        <v>1</v>
      </c>
      <c r="R178" s="61">
        <v>2</v>
      </c>
      <c r="S178" s="61">
        <v>3</v>
      </c>
      <c r="T178" s="61">
        <v>0</v>
      </c>
      <c r="U178" s="61">
        <v>0</v>
      </c>
      <c r="V178" s="60">
        <v>254677</v>
      </c>
      <c r="W178" s="63">
        <f t="shared" si="56"/>
        <v>37</v>
      </c>
      <c r="X178">
        <f t="shared" si="57"/>
        <v>0</v>
      </c>
      <c r="Y178">
        <f t="shared" si="58"/>
        <v>0</v>
      </c>
      <c r="Z178">
        <f t="shared" si="59"/>
        <v>0</v>
      </c>
      <c r="AA178">
        <f t="shared" si="60"/>
        <v>0</v>
      </c>
      <c r="AB178">
        <f t="shared" si="61"/>
        <v>0</v>
      </c>
      <c r="AC178">
        <f t="shared" si="62"/>
        <v>0</v>
      </c>
      <c r="AD178">
        <f t="shared" si="63"/>
        <v>0</v>
      </c>
      <c r="AE178">
        <f t="shared" si="64"/>
        <v>0</v>
      </c>
      <c r="AF178">
        <f t="shared" si="65"/>
        <v>0</v>
      </c>
      <c r="AG178">
        <f t="shared" si="66"/>
        <v>0</v>
      </c>
      <c r="AH178">
        <f t="shared" si="67"/>
        <v>0</v>
      </c>
      <c r="AI178">
        <f t="shared" si="68"/>
        <v>0</v>
      </c>
      <c r="AJ178">
        <f t="shared" si="69"/>
        <v>0</v>
      </c>
      <c r="AK178">
        <f t="shared" si="70"/>
        <v>0</v>
      </c>
      <c r="AL178">
        <f t="shared" si="71"/>
        <v>0</v>
      </c>
      <c r="AM178">
        <f t="shared" si="72"/>
        <v>0</v>
      </c>
      <c r="AN178">
        <f t="shared" si="73"/>
        <v>0</v>
      </c>
      <c r="AO178">
        <f t="shared" si="74"/>
        <v>0</v>
      </c>
      <c r="AP178">
        <f t="shared" si="75"/>
        <v>0</v>
      </c>
      <c r="AQ178">
        <f t="shared" si="76"/>
        <v>0</v>
      </c>
      <c r="AR178">
        <f t="shared" si="77"/>
        <v>0</v>
      </c>
      <c r="AS178">
        <f t="shared" si="78"/>
        <v>0</v>
      </c>
      <c r="AT178">
        <f t="shared" si="79"/>
        <v>0</v>
      </c>
      <c r="AU178">
        <f t="shared" si="80"/>
        <v>0</v>
      </c>
      <c r="AV178">
        <f t="shared" si="81"/>
        <v>0</v>
      </c>
      <c r="AW178">
        <f t="shared" si="82"/>
        <v>0</v>
      </c>
      <c r="AX178">
        <f t="shared" si="83"/>
        <v>1</v>
      </c>
    </row>
    <row r="179" spans="1:50" ht="94.5" x14ac:dyDescent="0.25">
      <c r="A179" s="115">
        <v>178</v>
      </c>
      <c r="B179" s="64" t="s">
        <v>513</v>
      </c>
      <c r="C179" s="61" t="s">
        <v>563</v>
      </c>
      <c r="D179" s="61" t="s">
        <v>564</v>
      </c>
      <c r="E179" s="60">
        <v>1255000</v>
      </c>
      <c r="F179" s="61">
        <v>10</v>
      </c>
      <c r="G179" s="61">
        <v>0</v>
      </c>
      <c r="H179" s="61">
        <v>3</v>
      </c>
      <c r="I179" s="61">
        <v>2</v>
      </c>
      <c r="J179" s="61">
        <v>0</v>
      </c>
      <c r="K179" s="61">
        <v>1</v>
      </c>
      <c r="L179" s="61">
        <v>0</v>
      </c>
      <c r="M179" s="61">
        <v>1</v>
      </c>
      <c r="N179" s="61">
        <v>4</v>
      </c>
      <c r="O179" s="61">
        <v>0</v>
      </c>
      <c r="P179" s="61">
        <v>10</v>
      </c>
      <c r="Q179" s="61">
        <v>1</v>
      </c>
      <c r="R179" s="61">
        <v>2</v>
      </c>
      <c r="S179" s="61">
        <v>3</v>
      </c>
      <c r="T179" s="61">
        <v>0</v>
      </c>
      <c r="U179" s="61">
        <v>0</v>
      </c>
      <c r="V179" s="60">
        <v>464350</v>
      </c>
      <c r="W179" s="63">
        <f t="shared" si="56"/>
        <v>37</v>
      </c>
      <c r="X179">
        <f t="shared" si="57"/>
        <v>0</v>
      </c>
      <c r="Y179">
        <f t="shared" si="58"/>
        <v>0</v>
      </c>
      <c r="Z179">
        <f t="shared" si="59"/>
        <v>0</v>
      </c>
      <c r="AA179">
        <f t="shared" si="60"/>
        <v>0</v>
      </c>
      <c r="AB179">
        <f t="shared" si="61"/>
        <v>0</v>
      </c>
      <c r="AC179">
        <f t="shared" si="62"/>
        <v>0</v>
      </c>
      <c r="AD179">
        <f t="shared" si="63"/>
        <v>0</v>
      </c>
      <c r="AE179">
        <f t="shared" si="64"/>
        <v>0</v>
      </c>
      <c r="AF179">
        <f t="shared" si="65"/>
        <v>0</v>
      </c>
      <c r="AG179">
        <f t="shared" si="66"/>
        <v>0</v>
      </c>
      <c r="AH179">
        <f t="shared" si="67"/>
        <v>0</v>
      </c>
      <c r="AI179">
        <f t="shared" si="68"/>
        <v>0</v>
      </c>
      <c r="AJ179">
        <f t="shared" si="69"/>
        <v>0</v>
      </c>
      <c r="AK179">
        <f t="shared" si="70"/>
        <v>0</v>
      </c>
      <c r="AL179">
        <f t="shared" si="71"/>
        <v>0</v>
      </c>
      <c r="AM179">
        <f t="shared" si="72"/>
        <v>0</v>
      </c>
      <c r="AN179">
        <f t="shared" si="73"/>
        <v>0</v>
      </c>
      <c r="AO179">
        <f t="shared" si="74"/>
        <v>0</v>
      </c>
      <c r="AP179">
        <f t="shared" si="75"/>
        <v>0</v>
      </c>
      <c r="AQ179">
        <f t="shared" si="76"/>
        <v>0</v>
      </c>
      <c r="AR179">
        <f t="shared" si="77"/>
        <v>0</v>
      </c>
      <c r="AS179">
        <f t="shared" si="78"/>
        <v>0</v>
      </c>
      <c r="AT179">
        <f t="shared" si="79"/>
        <v>0</v>
      </c>
      <c r="AU179">
        <f t="shared" si="80"/>
        <v>0</v>
      </c>
      <c r="AV179">
        <f t="shared" si="81"/>
        <v>0</v>
      </c>
      <c r="AW179">
        <f t="shared" si="82"/>
        <v>0</v>
      </c>
      <c r="AX179">
        <f t="shared" si="83"/>
        <v>1</v>
      </c>
    </row>
    <row r="180" spans="1:50" ht="94.5" x14ac:dyDescent="0.25">
      <c r="A180" s="115">
        <v>179</v>
      </c>
      <c r="B180" s="64" t="s">
        <v>513</v>
      </c>
      <c r="C180" s="61" t="s">
        <v>565</v>
      </c>
      <c r="D180" s="61" t="s">
        <v>566</v>
      </c>
      <c r="E180" s="60">
        <v>1630000</v>
      </c>
      <c r="F180" s="61">
        <v>10</v>
      </c>
      <c r="G180" s="61">
        <v>0</v>
      </c>
      <c r="H180" s="61">
        <v>5</v>
      </c>
      <c r="I180" s="61">
        <v>2</v>
      </c>
      <c r="J180" s="61">
        <v>0</v>
      </c>
      <c r="K180" s="61">
        <v>1</v>
      </c>
      <c r="L180" s="61">
        <v>0</v>
      </c>
      <c r="M180" s="61">
        <v>1</v>
      </c>
      <c r="N180" s="61">
        <v>4</v>
      </c>
      <c r="O180" s="61">
        <v>0</v>
      </c>
      <c r="P180" s="61">
        <v>10</v>
      </c>
      <c r="Q180" s="61">
        <v>1</v>
      </c>
      <c r="R180" s="61">
        <v>0</v>
      </c>
      <c r="S180" s="61">
        <v>3</v>
      </c>
      <c r="T180" s="61">
        <v>0</v>
      </c>
      <c r="U180" s="61">
        <v>0</v>
      </c>
      <c r="V180" s="60">
        <v>603100</v>
      </c>
      <c r="W180" s="63">
        <f t="shared" si="56"/>
        <v>37</v>
      </c>
      <c r="X180">
        <f t="shared" si="57"/>
        <v>0</v>
      </c>
      <c r="Y180">
        <f t="shared" si="58"/>
        <v>0</v>
      </c>
      <c r="Z180">
        <f t="shared" si="59"/>
        <v>0</v>
      </c>
      <c r="AA180">
        <f t="shared" si="60"/>
        <v>0</v>
      </c>
      <c r="AB180">
        <f t="shared" si="61"/>
        <v>0</v>
      </c>
      <c r="AC180">
        <f t="shared" si="62"/>
        <v>0</v>
      </c>
      <c r="AD180">
        <f t="shared" si="63"/>
        <v>0</v>
      </c>
      <c r="AE180">
        <f t="shared" si="64"/>
        <v>0</v>
      </c>
      <c r="AF180">
        <f t="shared" si="65"/>
        <v>0</v>
      </c>
      <c r="AG180">
        <f t="shared" si="66"/>
        <v>0</v>
      </c>
      <c r="AH180">
        <f t="shared" si="67"/>
        <v>0</v>
      </c>
      <c r="AI180">
        <f t="shared" si="68"/>
        <v>0</v>
      </c>
      <c r="AJ180">
        <f t="shared" si="69"/>
        <v>0</v>
      </c>
      <c r="AK180">
        <f t="shared" si="70"/>
        <v>0</v>
      </c>
      <c r="AL180">
        <f t="shared" si="71"/>
        <v>0</v>
      </c>
      <c r="AM180">
        <f t="shared" si="72"/>
        <v>0</v>
      </c>
      <c r="AN180">
        <f t="shared" si="73"/>
        <v>0</v>
      </c>
      <c r="AO180">
        <f t="shared" si="74"/>
        <v>0</v>
      </c>
      <c r="AP180">
        <f t="shared" si="75"/>
        <v>0</v>
      </c>
      <c r="AQ180">
        <f t="shared" si="76"/>
        <v>0</v>
      </c>
      <c r="AR180">
        <f t="shared" si="77"/>
        <v>0</v>
      </c>
      <c r="AS180">
        <f t="shared" si="78"/>
        <v>0</v>
      </c>
      <c r="AT180">
        <f t="shared" si="79"/>
        <v>0</v>
      </c>
      <c r="AU180">
        <f t="shared" si="80"/>
        <v>0</v>
      </c>
      <c r="AV180">
        <f t="shared" si="81"/>
        <v>0</v>
      </c>
      <c r="AW180">
        <f t="shared" si="82"/>
        <v>0</v>
      </c>
      <c r="AX180">
        <f t="shared" si="83"/>
        <v>1</v>
      </c>
    </row>
    <row r="181" spans="1:50" ht="173.25" x14ac:dyDescent="0.25">
      <c r="A181" s="115">
        <v>180</v>
      </c>
      <c r="B181" s="64" t="s">
        <v>513</v>
      </c>
      <c r="C181" s="61" t="s">
        <v>591</v>
      </c>
      <c r="D181" s="61" t="s">
        <v>592</v>
      </c>
      <c r="E181" s="60">
        <v>2100000</v>
      </c>
      <c r="F181" s="61">
        <v>10</v>
      </c>
      <c r="G181" s="61">
        <v>0</v>
      </c>
      <c r="H181" s="61">
        <v>5</v>
      </c>
      <c r="I181" s="61">
        <v>2</v>
      </c>
      <c r="J181" s="61">
        <v>0</v>
      </c>
      <c r="K181" s="61">
        <v>1</v>
      </c>
      <c r="L181" s="61">
        <v>0</v>
      </c>
      <c r="M181" s="61">
        <v>1</v>
      </c>
      <c r="N181" s="61">
        <v>1</v>
      </c>
      <c r="O181" s="61">
        <v>0</v>
      </c>
      <c r="P181" s="61">
        <v>10</v>
      </c>
      <c r="Q181" s="61">
        <v>2</v>
      </c>
      <c r="R181" s="61">
        <v>2</v>
      </c>
      <c r="S181" s="61">
        <v>3</v>
      </c>
      <c r="T181" s="61">
        <v>0</v>
      </c>
      <c r="U181" s="61">
        <v>0</v>
      </c>
      <c r="V181" s="60">
        <v>777000</v>
      </c>
      <c r="W181" s="63">
        <f t="shared" si="56"/>
        <v>37</v>
      </c>
      <c r="X181">
        <f t="shared" si="57"/>
        <v>0</v>
      </c>
      <c r="Y181">
        <f t="shared" si="58"/>
        <v>0</v>
      </c>
      <c r="Z181">
        <f t="shared" si="59"/>
        <v>0</v>
      </c>
      <c r="AA181">
        <f t="shared" si="60"/>
        <v>0</v>
      </c>
      <c r="AB181">
        <f t="shared" si="61"/>
        <v>0</v>
      </c>
      <c r="AC181">
        <f t="shared" si="62"/>
        <v>0</v>
      </c>
      <c r="AD181">
        <f t="shared" si="63"/>
        <v>0</v>
      </c>
      <c r="AE181">
        <f t="shared" si="64"/>
        <v>0</v>
      </c>
      <c r="AF181">
        <f t="shared" si="65"/>
        <v>0</v>
      </c>
      <c r="AG181">
        <f t="shared" si="66"/>
        <v>0</v>
      </c>
      <c r="AH181">
        <f t="shared" si="67"/>
        <v>0</v>
      </c>
      <c r="AI181">
        <f t="shared" si="68"/>
        <v>0</v>
      </c>
      <c r="AJ181">
        <f t="shared" si="69"/>
        <v>0</v>
      </c>
      <c r="AK181">
        <f t="shared" si="70"/>
        <v>0</v>
      </c>
      <c r="AL181">
        <f t="shared" si="71"/>
        <v>0</v>
      </c>
      <c r="AM181">
        <f t="shared" si="72"/>
        <v>0</v>
      </c>
      <c r="AN181">
        <f t="shared" si="73"/>
        <v>0</v>
      </c>
      <c r="AO181">
        <f t="shared" si="74"/>
        <v>0</v>
      </c>
      <c r="AP181">
        <f t="shared" si="75"/>
        <v>0</v>
      </c>
      <c r="AQ181">
        <f t="shared" si="76"/>
        <v>0</v>
      </c>
      <c r="AR181">
        <f t="shared" si="77"/>
        <v>0</v>
      </c>
      <c r="AS181">
        <f t="shared" si="78"/>
        <v>0</v>
      </c>
      <c r="AT181">
        <f t="shared" si="79"/>
        <v>0</v>
      </c>
      <c r="AU181">
        <f t="shared" si="80"/>
        <v>0</v>
      </c>
      <c r="AV181">
        <f t="shared" si="81"/>
        <v>0</v>
      </c>
      <c r="AW181">
        <f t="shared" si="82"/>
        <v>0</v>
      </c>
      <c r="AX181">
        <f t="shared" si="83"/>
        <v>1</v>
      </c>
    </row>
    <row r="182" spans="1:50" ht="94.5" x14ac:dyDescent="0.25">
      <c r="A182" s="115">
        <v>181</v>
      </c>
      <c r="B182" s="64" t="s">
        <v>644</v>
      </c>
      <c r="C182" s="64" t="s">
        <v>653</v>
      </c>
      <c r="D182" s="64" t="s">
        <v>654</v>
      </c>
      <c r="E182" s="65">
        <v>1753380</v>
      </c>
      <c r="F182" s="64">
        <v>10</v>
      </c>
      <c r="G182" s="64">
        <v>0</v>
      </c>
      <c r="H182" s="64">
        <v>5</v>
      </c>
      <c r="I182" s="64">
        <v>3</v>
      </c>
      <c r="J182" s="64">
        <v>0</v>
      </c>
      <c r="K182" s="64">
        <v>1</v>
      </c>
      <c r="L182" s="64">
        <v>0</v>
      </c>
      <c r="M182" s="64">
        <v>1</v>
      </c>
      <c r="N182" s="64">
        <v>1</v>
      </c>
      <c r="O182" s="64">
        <v>0</v>
      </c>
      <c r="P182" s="64">
        <v>10</v>
      </c>
      <c r="Q182" s="64">
        <v>1</v>
      </c>
      <c r="R182" s="64">
        <v>2</v>
      </c>
      <c r="S182" s="64">
        <v>3</v>
      </c>
      <c r="T182" s="64">
        <v>0</v>
      </c>
      <c r="U182" s="64">
        <v>0</v>
      </c>
      <c r="V182" s="65">
        <v>613683</v>
      </c>
      <c r="W182" s="63">
        <f t="shared" si="56"/>
        <v>37</v>
      </c>
      <c r="X182">
        <f t="shared" si="57"/>
        <v>0</v>
      </c>
      <c r="Y182">
        <f t="shared" si="58"/>
        <v>0</v>
      </c>
      <c r="Z182">
        <f t="shared" si="59"/>
        <v>0</v>
      </c>
      <c r="AA182">
        <f t="shared" si="60"/>
        <v>0</v>
      </c>
      <c r="AB182">
        <f t="shared" si="61"/>
        <v>0</v>
      </c>
      <c r="AC182">
        <f t="shared" si="62"/>
        <v>0</v>
      </c>
      <c r="AD182">
        <f t="shared" si="63"/>
        <v>0</v>
      </c>
      <c r="AE182">
        <f t="shared" si="64"/>
        <v>0</v>
      </c>
      <c r="AF182">
        <f t="shared" si="65"/>
        <v>0</v>
      </c>
      <c r="AG182">
        <f t="shared" si="66"/>
        <v>0</v>
      </c>
      <c r="AH182">
        <f t="shared" si="67"/>
        <v>0</v>
      </c>
      <c r="AI182">
        <f t="shared" si="68"/>
        <v>0</v>
      </c>
      <c r="AJ182">
        <f t="shared" si="69"/>
        <v>0</v>
      </c>
      <c r="AK182">
        <f t="shared" si="70"/>
        <v>0</v>
      </c>
      <c r="AL182">
        <f t="shared" si="71"/>
        <v>0</v>
      </c>
      <c r="AM182">
        <f t="shared" si="72"/>
        <v>0</v>
      </c>
      <c r="AN182">
        <f t="shared" si="73"/>
        <v>0</v>
      </c>
      <c r="AO182">
        <f t="shared" si="74"/>
        <v>0</v>
      </c>
      <c r="AP182">
        <f t="shared" si="75"/>
        <v>0</v>
      </c>
      <c r="AQ182">
        <f t="shared" si="76"/>
        <v>0</v>
      </c>
      <c r="AR182">
        <f t="shared" si="77"/>
        <v>0</v>
      </c>
      <c r="AS182">
        <f t="shared" si="78"/>
        <v>0</v>
      </c>
      <c r="AT182">
        <f t="shared" si="79"/>
        <v>0</v>
      </c>
      <c r="AU182">
        <f t="shared" si="80"/>
        <v>0</v>
      </c>
      <c r="AV182">
        <f t="shared" si="81"/>
        <v>0</v>
      </c>
      <c r="AW182">
        <f t="shared" si="82"/>
        <v>0</v>
      </c>
      <c r="AX182">
        <f t="shared" si="83"/>
        <v>1</v>
      </c>
    </row>
    <row r="183" spans="1:50" ht="63" x14ac:dyDescent="0.25">
      <c r="A183" s="115">
        <v>182</v>
      </c>
      <c r="B183" s="64" t="s">
        <v>644</v>
      </c>
      <c r="C183" s="64" t="s">
        <v>657</v>
      </c>
      <c r="D183" s="64" t="s">
        <v>658</v>
      </c>
      <c r="E183" s="65">
        <v>90000</v>
      </c>
      <c r="F183" s="64">
        <v>10</v>
      </c>
      <c r="G183" s="64">
        <v>0</v>
      </c>
      <c r="H183" s="64">
        <v>3</v>
      </c>
      <c r="I183" s="64">
        <v>1</v>
      </c>
      <c r="J183" s="64">
        <v>0</v>
      </c>
      <c r="K183" s="64">
        <v>1</v>
      </c>
      <c r="L183" s="64">
        <v>0</v>
      </c>
      <c r="M183" s="64">
        <v>1</v>
      </c>
      <c r="N183" s="64">
        <v>5</v>
      </c>
      <c r="O183" s="64">
        <v>0</v>
      </c>
      <c r="P183" s="64">
        <v>10</v>
      </c>
      <c r="Q183" s="64">
        <v>1</v>
      </c>
      <c r="R183" s="64">
        <v>2</v>
      </c>
      <c r="S183" s="64">
        <v>3</v>
      </c>
      <c r="T183" s="64">
        <v>0</v>
      </c>
      <c r="U183" s="64">
        <v>0</v>
      </c>
      <c r="V183" s="65">
        <v>32400</v>
      </c>
      <c r="W183" s="63">
        <f t="shared" si="56"/>
        <v>37</v>
      </c>
      <c r="X183">
        <f t="shared" si="57"/>
        <v>0</v>
      </c>
      <c r="Y183">
        <f t="shared" si="58"/>
        <v>0</v>
      </c>
      <c r="Z183">
        <f t="shared" si="59"/>
        <v>0</v>
      </c>
      <c r="AA183">
        <f t="shared" si="60"/>
        <v>0</v>
      </c>
      <c r="AB183">
        <f t="shared" si="61"/>
        <v>0</v>
      </c>
      <c r="AC183">
        <f t="shared" si="62"/>
        <v>0</v>
      </c>
      <c r="AD183">
        <f t="shared" si="63"/>
        <v>0</v>
      </c>
      <c r="AE183">
        <f t="shared" si="64"/>
        <v>0</v>
      </c>
      <c r="AF183">
        <f t="shared" si="65"/>
        <v>0</v>
      </c>
      <c r="AG183">
        <f t="shared" si="66"/>
        <v>0</v>
      </c>
      <c r="AH183">
        <f t="shared" si="67"/>
        <v>0</v>
      </c>
      <c r="AI183">
        <f t="shared" si="68"/>
        <v>0</v>
      </c>
      <c r="AJ183">
        <f t="shared" si="69"/>
        <v>0</v>
      </c>
      <c r="AK183">
        <f t="shared" si="70"/>
        <v>0</v>
      </c>
      <c r="AL183">
        <f t="shared" si="71"/>
        <v>0</v>
      </c>
      <c r="AM183">
        <f t="shared" si="72"/>
        <v>0</v>
      </c>
      <c r="AN183">
        <f t="shared" si="73"/>
        <v>0</v>
      </c>
      <c r="AO183">
        <f t="shared" si="74"/>
        <v>0</v>
      </c>
      <c r="AP183">
        <f t="shared" si="75"/>
        <v>0</v>
      </c>
      <c r="AQ183">
        <f t="shared" si="76"/>
        <v>0</v>
      </c>
      <c r="AR183">
        <f t="shared" si="77"/>
        <v>0</v>
      </c>
      <c r="AS183">
        <f t="shared" si="78"/>
        <v>0</v>
      </c>
      <c r="AT183">
        <f t="shared" si="79"/>
        <v>0</v>
      </c>
      <c r="AU183">
        <f t="shared" si="80"/>
        <v>0</v>
      </c>
      <c r="AV183">
        <f t="shared" si="81"/>
        <v>0</v>
      </c>
      <c r="AW183">
        <f t="shared" si="82"/>
        <v>0</v>
      </c>
      <c r="AX183">
        <f t="shared" si="83"/>
        <v>1</v>
      </c>
    </row>
    <row r="184" spans="1:50" ht="47.25" x14ac:dyDescent="0.25">
      <c r="A184" s="115">
        <v>183</v>
      </c>
      <c r="B184" s="64" t="s">
        <v>644</v>
      </c>
      <c r="C184" s="64" t="s">
        <v>249</v>
      </c>
      <c r="D184" s="64" t="s">
        <v>661</v>
      </c>
      <c r="E184" s="65">
        <v>2982000</v>
      </c>
      <c r="F184" s="64">
        <v>10</v>
      </c>
      <c r="G184" s="64">
        <v>0</v>
      </c>
      <c r="H184" s="64">
        <v>5</v>
      </c>
      <c r="I184" s="64">
        <v>2</v>
      </c>
      <c r="J184" s="64">
        <v>0</v>
      </c>
      <c r="K184" s="64">
        <v>1</v>
      </c>
      <c r="L184" s="64">
        <v>0</v>
      </c>
      <c r="M184" s="64">
        <v>1</v>
      </c>
      <c r="N184" s="64">
        <v>2</v>
      </c>
      <c r="O184" s="64">
        <v>0</v>
      </c>
      <c r="P184" s="64">
        <v>10</v>
      </c>
      <c r="Q184" s="64">
        <v>1</v>
      </c>
      <c r="R184" s="64">
        <v>2</v>
      </c>
      <c r="S184" s="64">
        <v>3</v>
      </c>
      <c r="T184" s="64">
        <v>0</v>
      </c>
      <c r="U184" s="64">
        <v>0</v>
      </c>
      <c r="V184" s="65">
        <v>1097376</v>
      </c>
      <c r="W184" s="63">
        <f t="shared" si="56"/>
        <v>37</v>
      </c>
      <c r="X184">
        <f t="shared" si="57"/>
        <v>0</v>
      </c>
      <c r="Y184">
        <f t="shared" si="58"/>
        <v>0</v>
      </c>
      <c r="Z184">
        <f t="shared" si="59"/>
        <v>0</v>
      </c>
      <c r="AA184">
        <f t="shared" si="60"/>
        <v>0</v>
      </c>
      <c r="AB184">
        <f t="shared" si="61"/>
        <v>0</v>
      </c>
      <c r="AC184">
        <f t="shared" si="62"/>
        <v>0</v>
      </c>
      <c r="AD184">
        <f t="shared" si="63"/>
        <v>0</v>
      </c>
      <c r="AE184">
        <f t="shared" si="64"/>
        <v>0</v>
      </c>
      <c r="AF184">
        <f t="shared" si="65"/>
        <v>0</v>
      </c>
      <c r="AG184">
        <f t="shared" si="66"/>
        <v>0</v>
      </c>
      <c r="AH184">
        <f t="shared" si="67"/>
        <v>0</v>
      </c>
      <c r="AI184">
        <f t="shared" si="68"/>
        <v>0</v>
      </c>
      <c r="AJ184">
        <f t="shared" si="69"/>
        <v>0</v>
      </c>
      <c r="AK184">
        <f t="shared" si="70"/>
        <v>0</v>
      </c>
      <c r="AL184">
        <f t="shared" si="71"/>
        <v>0</v>
      </c>
      <c r="AM184">
        <f t="shared" si="72"/>
        <v>0</v>
      </c>
      <c r="AN184">
        <f t="shared" si="73"/>
        <v>0</v>
      </c>
      <c r="AO184">
        <f t="shared" si="74"/>
        <v>0</v>
      </c>
      <c r="AP184">
        <f t="shared" si="75"/>
        <v>0</v>
      </c>
      <c r="AQ184">
        <f t="shared" si="76"/>
        <v>0</v>
      </c>
      <c r="AR184">
        <f t="shared" si="77"/>
        <v>0</v>
      </c>
      <c r="AS184">
        <f t="shared" si="78"/>
        <v>0</v>
      </c>
      <c r="AT184">
        <f t="shared" si="79"/>
        <v>0</v>
      </c>
      <c r="AU184">
        <f t="shared" si="80"/>
        <v>0</v>
      </c>
      <c r="AV184">
        <f t="shared" si="81"/>
        <v>0</v>
      </c>
      <c r="AW184">
        <f t="shared" si="82"/>
        <v>0</v>
      </c>
      <c r="AX184">
        <f t="shared" si="83"/>
        <v>1</v>
      </c>
    </row>
    <row r="185" spans="1:50" ht="126" x14ac:dyDescent="0.25">
      <c r="A185" s="115">
        <v>184</v>
      </c>
      <c r="B185" s="64" t="s">
        <v>644</v>
      </c>
      <c r="C185" s="64" t="s">
        <v>669</v>
      </c>
      <c r="D185" s="64" t="s">
        <v>670</v>
      </c>
      <c r="E185" s="65">
        <v>2000000</v>
      </c>
      <c r="F185" s="64">
        <v>10</v>
      </c>
      <c r="G185" s="64">
        <v>0</v>
      </c>
      <c r="H185" s="64">
        <v>3</v>
      </c>
      <c r="I185" s="64">
        <v>2</v>
      </c>
      <c r="J185" s="64">
        <v>0</v>
      </c>
      <c r="K185" s="64">
        <v>1</v>
      </c>
      <c r="L185" s="64">
        <v>0</v>
      </c>
      <c r="M185" s="64">
        <v>1</v>
      </c>
      <c r="N185" s="64">
        <v>4</v>
      </c>
      <c r="O185" s="64">
        <v>0</v>
      </c>
      <c r="P185" s="64">
        <v>10</v>
      </c>
      <c r="Q185" s="64">
        <v>1</v>
      </c>
      <c r="R185" s="64">
        <v>2</v>
      </c>
      <c r="S185" s="64">
        <v>3</v>
      </c>
      <c r="T185" s="64">
        <v>0</v>
      </c>
      <c r="U185" s="64">
        <v>0</v>
      </c>
      <c r="V185" s="65">
        <v>740000</v>
      </c>
      <c r="W185" s="63">
        <f t="shared" si="56"/>
        <v>37</v>
      </c>
      <c r="X185">
        <f t="shared" si="57"/>
        <v>0</v>
      </c>
      <c r="Y185">
        <f t="shared" si="58"/>
        <v>0</v>
      </c>
      <c r="Z185">
        <f t="shared" si="59"/>
        <v>0</v>
      </c>
      <c r="AA185">
        <f t="shared" si="60"/>
        <v>0</v>
      </c>
      <c r="AB185">
        <f t="shared" si="61"/>
        <v>0</v>
      </c>
      <c r="AC185">
        <f t="shared" si="62"/>
        <v>0</v>
      </c>
      <c r="AD185">
        <f t="shared" si="63"/>
        <v>0</v>
      </c>
      <c r="AE185">
        <f t="shared" si="64"/>
        <v>0</v>
      </c>
      <c r="AF185">
        <f t="shared" si="65"/>
        <v>0</v>
      </c>
      <c r="AG185">
        <f t="shared" si="66"/>
        <v>0</v>
      </c>
      <c r="AH185">
        <f t="shared" si="67"/>
        <v>0</v>
      </c>
      <c r="AI185">
        <f t="shared" si="68"/>
        <v>0</v>
      </c>
      <c r="AJ185">
        <f t="shared" si="69"/>
        <v>0</v>
      </c>
      <c r="AK185">
        <f t="shared" si="70"/>
        <v>0</v>
      </c>
      <c r="AL185">
        <f t="shared" si="71"/>
        <v>0</v>
      </c>
      <c r="AM185">
        <f t="shared" si="72"/>
        <v>0</v>
      </c>
      <c r="AN185">
        <f t="shared" si="73"/>
        <v>0</v>
      </c>
      <c r="AO185">
        <f t="shared" si="74"/>
        <v>0</v>
      </c>
      <c r="AP185">
        <f t="shared" si="75"/>
        <v>0</v>
      </c>
      <c r="AQ185">
        <f t="shared" si="76"/>
        <v>0</v>
      </c>
      <c r="AR185">
        <f t="shared" si="77"/>
        <v>0</v>
      </c>
      <c r="AS185">
        <f t="shared" si="78"/>
        <v>0</v>
      </c>
      <c r="AT185">
        <f t="shared" si="79"/>
        <v>0</v>
      </c>
      <c r="AU185">
        <f t="shared" si="80"/>
        <v>0</v>
      </c>
      <c r="AV185">
        <f t="shared" si="81"/>
        <v>0</v>
      </c>
      <c r="AW185">
        <f t="shared" si="82"/>
        <v>0</v>
      </c>
      <c r="AX185">
        <f t="shared" si="83"/>
        <v>1</v>
      </c>
    </row>
    <row r="186" spans="1:50" ht="47.25" x14ac:dyDescent="0.25">
      <c r="A186" s="115">
        <v>185</v>
      </c>
      <c r="B186" s="64" t="s">
        <v>644</v>
      </c>
      <c r="C186" s="64" t="s">
        <v>249</v>
      </c>
      <c r="D186" s="64" t="s">
        <v>672</v>
      </c>
      <c r="E186" s="65">
        <v>918000</v>
      </c>
      <c r="F186" s="64">
        <v>10</v>
      </c>
      <c r="G186" s="64">
        <v>0</v>
      </c>
      <c r="H186" s="64">
        <v>5</v>
      </c>
      <c r="I186" s="64">
        <v>1</v>
      </c>
      <c r="J186" s="64">
        <v>0</v>
      </c>
      <c r="K186" s="64">
        <v>1</v>
      </c>
      <c r="L186" s="64">
        <v>0</v>
      </c>
      <c r="M186" s="64">
        <v>1</v>
      </c>
      <c r="N186" s="64">
        <v>3</v>
      </c>
      <c r="O186" s="64">
        <v>0</v>
      </c>
      <c r="P186" s="64">
        <v>10</v>
      </c>
      <c r="Q186" s="64">
        <v>1</v>
      </c>
      <c r="R186" s="64">
        <v>2</v>
      </c>
      <c r="S186" s="64">
        <v>3</v>
      </c>
      <c r="T186" s="64">
        <v>0</v>
      </c>
      <c r="U186" s="64">
        <v>0</v>
      </c>
      <c r="V186" s="65">
        <v>328644</v>
      </c>
      <c r="W186" s="63">
        <f t="shared" si="56"/>
        <v>37</v>
      </c>
      <c r="X186">
        <f t="shared" si="57"/>
        <v>0</v>
      </c>
      <c r="Y186">
        <f t="shared" si="58"/>
        <v>0</v>
      </c>
      <c r="Z186">
        <f t="shared" si="59"/>
        <v>0</v>
      </c>
      <c r="AA186">
        <f t="shared" si="60"/>
        <v>0</v>
      </c>
      <c r="AB186">
        <f t="shared" si="61"/>
        <v>0</v>
      </c>
      <c r="AC186">
        <f t="shared" si="62"/>
        <v>0</v>
      </c>
      <c r="AD186">
        <f t="shared" si="63"/>
        <v>0</v>
      </c>
      <c r="AE186">
        <f t="shared" si="64"/>
        <v>0</v>
      </c>
      <c r="AF186">
        <f t="shared" si="65"/>
        <v>0</v>
      </c>
      <c r="AG186">
        <f t="shared" si="66"/>
        <v>0</v>
      </c>
      <c r="AH186">
        <f t="shared" si="67"/>
        <v>0</v>
      </c>
      <c r="AI186">
        <f t="shared" si="68"/>
        <v>0</v>
      </c>
      <c r="AJ186">
        <f t="shared" si="69"/>
        <v>0</v>
      </c>
      <c r="AK186">
        <f t="shared" si="70"/>
        <v>0</v>
      </c>
      <c r="AL186">
        <f t="shared" si="71"/>
        <v>0</v>
      </c>
      <c r="AM186">
        <f t="shared" si="72"/>
        <v>0</v>
      </c>
      <c r="AN186">
        <f t="shared" si="73"/>
        <v>0</v>
      </c>
      <c r="AO186">
        <f t="shared" si="74"/>
        <v>0</v>
      </c>
      <c r="AP186">
        <f t="shared" si="75"/>
        <v>0</v>
      </c>
      <c r="AQ186">
        <f t="shared" si="76"/>
        <v>0</v>
      </c>
      <c r="AR186">
        <f t="shared" si="77"/>
        <v>0</v>
      </c>
      <c r="AS186">
        <f t="shared" si="78"/>
        <v>0</v>
      </c>
      <c r="AT186">
        <f t="shared" si="79"/>
        <v>0</v>
      </c>
      <c r="AU186">
        <f t="shared" si="80"/>
        <v>0</v>
      </c>
      <c r="AV186">
        <f t="shared" si="81"/>
        <v>0</v>
      </c>
      <c r="AW186">
        <f t="shared" si="82"/>
        <v>0</v>
      </c>
      <c r="AX186">
        <f t="shared" si="83"/>
        <v>1</v>
      </c>
    </row>
    <row r="187" spans="1:50" ht="110.25" x14ac:dyDescent="0.25">
      <c r="A187" s="115">
        <v>186</v>
      </c>
      <c r="B187" s="61" t="s">
        <v>644</v>
      </c>
      <c r="C187" s="61" t="s">
        <v>718</v>
      </c>
      <c r="D187" s="61" t="s">
        <v>719</v>
      </c>
      <c r="E187" s="60">
        <v>2000000</v>
      </c>
      <c r="F187" s="61">
        <v>10</v>
      </c>
      <c r="G187" s="61">
        <v>3</v>
      </c>
      <c r="H187" s="61">
        <v>3</v>
      </c>
      <c r="I187" s="61">
        <v>1</v>
      </c>
      <c r="J187" s="61">
        <v>0</v>
      </c>
      <c r="K187" s="61">
        <v>5</v>
      </c>
      <c r="L187" s="61">
        <v>0</v>
      </c>
      <c r="M187" s="61">
        <v>1</v>
      </c>
      <c r="N187" s="61">
        <v>7</v>
      </c>
      <c r="O187" s="61">
        <v>0</v>
      </c>
      <c r="P187" s="61">
        <v>0</v>
      </c>
      <c r="Q187" s="61">
        <v>2</v>
      </c>
      <c r="R187" s="61">
        <v>2</v>
      </c>
      <c r="S187" s="61">
        <v>3</v>
      </c>
      <c r="T187" s="61">
        <v>0</v>
      </c>
      <c r="U187" s="61">
        <v>0</v>
      </c>
      <c r="V187" s="60">
        <v>1040000</v>
      </c>
      <c r="W187" s="63">
        <f t="shared" si="56"/>
        <v>37</v>
      </c>
      <c r="X187">
        <f t="shared" si="57"/>
        <v>0</v>
      </c>
      <c r="Y187">
        <f t="shared" si="58"/>
        <v>0</v>
      </c>
      <c r="Z187">
        <f t="shared" si="59"/>
        <v>0</v>
      </c>
      <c r="AA187">
        <f t="shared" si="60"/>
        <v>0</v>
      </c>
      <c r="AB187">
        <f t="shared" si="61"/>
        <v>0</v>
      </c>
      <c r="AC187">
        <f t="shared" si="62"/>
        <v>0</v>
      </c>
      <c r="AD187">
        <f t="shared" si="63"/>
        <v>0</v>
      </c>
      <c r="AE187">
        <f t="shared" si="64"/>
        <v>0</v>
      </c>
      <c r="AF187">
        <f t="shared" si="65"/>
        <v>0</v>
      </c>
      <c r="AG187">
        <f t="shared" si="66"/>
        <v>0</v>
      </c>
      <c r="AH187">
        <f t="shared" si="67"/>
        <v>0</v>
      </c>
      <c r="AI187">
        <f t="shared" si="68"/>
        <v>0</v>
      </c>
      <c r="AJ187">
        <f t="shared" si="69"/>
        <v>0</v>
      </c>
      <c r="AK187">
        <f t="shared" si="70"/>
        <v>0</v>
      </c>
      <c r="AL187">
        <f t="shared" si="71"/>
        <v>0</v>
      </c>
      <c r="AM187">
        <f t="shared" si="72"/>
        <v>0</v>
      </c>
      <c r="AN187">
        <f t="shared" si="73"/>
        <v>0</v>
      </c>
      <c r="AO187">
        <f t="shared" si="74"/>
        <v>0</v>
      </c>
      <c r="AP187">
        <f t="shared" si="75"/>
        <v>0</v>
      </c>
      <c r="AQ187">
        <f t="shared" si="76"/>
        <v>0</v>
      </c>
      <c r="AR187">
        <f t="shared" si="77"/>
        <v>0</v>
      </c>
      <c r="AS187">
        <f t="shared" si="78"/>
        <v>0</v>
      </c>
      <c r="AT187">
        <f t="shared" si="79"/>
        <v>0</v>
      </c>
      <c r="AU187">
        <f t="shared" si="80"/>
        <v>0</v>
      </c>
      <c r="AV187">
        <f t="shared" si="81"/>
        <v>0</v>
      </c>
      <c r="AW187">
        <f t="shared" si="82"/>
        <v>0</v>
      </c>
      <c r="AX187">
        <f t="shared" si="83"/>
        <v>1</v>
      </c>
    </row>
    <row r="188" spans="1:50" ht="78.75" x14ac:dyDescent="0.25">
      <c r="A188" s="115">
        <v>187</v>
      </c>
      <c r="B188" s="61" t="s">
        <v>644</v>
      </c>
      <c r="C188" s="61" t="s">
        <v>722</v>
      </c>
      <c r="D188" s="61" t="s">
        <v>723</v>
      </c>
      <c r="E188" s="60">
        <v>1600000</v>
      </c>
      <c r="F188" s="61">
        <v>10</v>
      </c>
      <c r="G188" s="61">
        <v>0</v>
      </c>
      <c r="H188" s="61">
        <v>3</v>
      </c>
      <c r="I188" s="61">
        <v>2</v>
      </c>
      <c r="J188" s="61">
        <v>0</v>
      </c>
      <c r="K188" s="61">
        <v>1</v>
      </c>
      <c r="L188" s="61">
        <v>1</v>
      </c>
      <c r="M188" s="61">
        <v>6</v>
      </c>
      <c r="N188" s="61">
        <v>0</v>
      </c>
      <c r="O188" s="61">
        <v>10</v>
      </c>
      <c r="P188" s="61">
        <v>0</v>
      </c>
      <c r="Q188" s="61">
        <v>1</v>
      </c>
      <c r="R188" s="61">
        <v>3</v>
      </c>
      <c r="S188" s="61">
        <v>0</v>
      </c>
      <c r="T188" s="61">
        <v>0</v>
      </c>
      <c r="U188" s="61">
        <v>0</v>
      </c>
      <c r="V188" s="60">
        <v>592000</v>
      </c>
      <c r="W188" s="63">
        <f t="shared" si="56"/>
        <v>37</v>
      </c>
      <c r="X188">
        <f t="shared" si="57"/>
        <v>0</v>
      </c>
      <c r="Y188">
        <f t="shared" si="58"/>
        <v>0</v>
      </c>
      <c r="Z188">
        <f t="shared" si="59"/>
        <v>0</v>
      </c>
      <c r="AA188">
        <f t="shared" si="60"/>
        <v>0</v>
      </c>
      <c r="AB188">
        <f t="shared" si="61"/>
        <v>0</v>
      </c>
      <c r="AC188">
        <f t="shared" si="62"/>
        <v>0</v>
      </c>
      <c r="AD188">
        <f t="shared" si="63"/>
        <v>0</v>
      </c>
      <c r="AE188">
        <f t="shared" si="64"/>
        <v>0</v>
      </c>
      <c r="AF188">
        <f t="shared" si="65"/>
        <v>0</v>
      </c>
      <c r="AG188">
        <f t="shared" si="66"/>
        <v>0</v>
      </c>
      <c r="AH188">
        <f t="shared" si="67"/>
        <v>0</v>
      </c>
      <c r="AI188">
        <f t="shared" si="68"/>
        <v>0</v>
      </c>
      <c r="AJ188">
        <f t="shared" si="69"/>
        <v>0</v>
      </c>
      <c r="AK188">
        <f t="shared" si="70"/>
        <v>0</v>
      </c>
      <c r="AL188">
        <f t="shared" si="71"/>
        <v>0</v>
      </c>
      <c r="AM188">
        <f t="shared" si="72"/>
        <v>0</v>
      </c>
      <c r="AN188">
        <f t="shared" si="73"/>
        <v>0</v>
      </c>
      <c r="AO188">
        <f t="shared" si="74"/>
        <v>0</v>
      </c>
      <c r="AP188">
        <f t="shared" si="75"/>
        <v>0</v>
      </c>
      <c r="AQ188">
        <f t="shared" si="76"/>
        <v>0</v>
      </c>
      <c r="AR188">
        <f t="shared" si="77"/>
        <v>0</v>
      </c>
      <c r="AS188">
        <f t="shared" si="78"/>
        <v>0</v>
      </c>
      <c r="AT188">
        <f t="shared" si="79"/>
        <v>0</v>
      </c>
      <c r="AU188">
        <f t="shared" si="80"/>
        <v>0</v>
      </c>
      <c r="AV188">
        <f t="shared" si="81"/>
        <v>0</v>
      </c>
      <c r="AW188">
        <f t="shared" si="82"/>
        <v>0</v>
      </c>
      <c r="AX188">
        <f t="shared" si="83"/>
        <v>1</v>
      </c>
    </row>
    <row r="189" spans="1:50" ht="31.5" x14ac:dyDescent="0.25">
      <c r="A189" s="115">
        <v>188</v>
      </c>
      <c r="B189" s="61" t="s">
        <v>644</v>
      </c>
      <c r="C189" s="61" t="s">
        <v>733</v>
      </c>
      <c r="D189" s="61" t="s">
        <v>732</v>
      </c>
      <c r="E189" s="60">
        <v>480000</v>
      </c>
      <c r="F189" s="61">
        <v>10</v>
      </c>
      <c r="G189" s="61">
        <v>0</v>
      </c>
      <c r="H189" s="61">
        <v>3</v>
      </c>
      <c r="I189" s="61">
        <v>1</v>
      </c>
      <c r="J189" s="61">
        <v>0</v>
      </c>
      <c r="K189" s="61">
        <v>1</v>
      </c>
      <c r="L189" s="61">
        <v>0</v>
      </c>
      <c r="M189" s="61">
        <v>1</v>
      </c>
      <c r="N189" s="61">
        <v>5</v>
      </c>
      <c r="O189" s="61">
        <v>0</v>
      </c>
      <c r="P189" s="61">
        <v>10</v>
      </c>
      <c r="Q189" s="61">
        <v>1</v>
      </c>
      <c r="R189" s="61">
        <v>2</v>
      </c>
      <c r="S189" s="61">
        <v>3</v>
      </c>
      <c r="T189" s="61">
        <v>0</v>
      </c>
      <c r="U189" s="61">
        <v>0</v>
      </c>
      <c r="V189" s="60">
        <v>177600</v>
      </c>
      <c r="W189" s="63">
        <f t="shared" si="56"/>
        <v>37</v>
      </c>
      <c r="X189">
        <f t="shared" si="57"/>
        <v>0</v>
      </c>
      <c r="Y189">
        <f t="shared" si="58"/>
        <v>0</v>
      </c>
      <c r="Z189">
        <f t="shared" si="59"/>
        <v>0</v>
      </c>
      <c r="AA189">
        <f t="shared" si="60"/>
        <v>0</v>
      </c>
      <c r="AB189">
        <f t="shared" si="61"/>
        <v>0</v>
      </c>
      <c r="AC189">
        <f t="shared" si="62"/>
        <v>0</v>
      </c>
      <c r="AD189">
        <f t="shared" si="63"/>
        <v>0</v>
      </c>
      <c r="AE189">
        <f t="shared" si="64"/>
        <v>0</v>
      </c>
      <c r="AF189">
        <f t="shared" si="65"/>
        <v>0</v>
      </c>
      <c r="AG189">
        <f t="shared" si="66"/>
        <v>0</v>
      </c>
      <c r="AH189">
        <f t="shared" si="67"/>
        <v>0</v>
      </c>
      <c r="AI189">
        <f t="shared" si="68"/>
        <v>0</v>
      </c>
      <c r="AJ189">
        <f t="shared" si="69"/>
        <v>0</v>
      </c>
      <c r="AK189">
        <f t="shared" si="70"/>
        <v>0</v>
      </c>
      <c r="AL189">
        <f t="shared" si="71"/>
        <v>0</v>
      </c>
      <c r="AM189">
        <f t="shared" si="72"/>
        <v>0</v>
      </c>
      <c r="AN189">
        <f t="shared" si="73"/>
        <v>0</v>
      </c>
      <c r="AO189">
        <f t="shared" si="74"/>
        <v>0</v>
      </c>
      <c r="AP189">
        <f t="shared" si="75"/>
        <v>0</v>
      </c>
      <c r="AQ189">
        <f t="shared" si="76"/>
        <v>0</v>
      </c>
      <c r="AR189">
        <f t="shared" si="77"/>
        <v>0</v>
      </c>
      <c r="AS189">
        <f t="shared" si="78"/>
        <v>0</v>
      </c>
      <c r="AT189">
        <f t="shared" si="79"/>
        <v>0</v>
      </c>
      <c r="AU189">
        <f t="shared" si="80"/>
        <v>0</v>
      </c>
      <c r="AV189">
        <f t="shared" si="81"/>
        <v>0</v>
      </c>
      <c r="AW189">
        <f t="shared" si="82"/>
        <v>0</v>
      </c>
      <c r="AX189">
        <f t="shared" si="83"/>
        <v>1</v>
      </c>
    </row>
    <row r="190" spans="1:50" ht="78.75" x14ac:dyDescent="0.25">
      <c r="A190" s="115">
        <v>189</v>
      </c>
      <c r="B190" s="61" t="s">
        <v>644</v>
      </c>
      <c r="C190" s="61" t="s">
        <v>760</v>
      </c>
      <c r="D190" s="61" t="s">
        <v>761</v>
      </c>
      <c r="E190" s="60">
        <v>3000000</v>
      </c>
      <c r="F190" s="61">
        <v>10</v>
      </c>
      <c r="G190" s="61">
        <v>4</v>
      </c>
      <c r="H190" s="61">
        <v>3</v>
      </c>
      <c r="I190" s="61">
        <v>3</v>
      </c>
      <c r="J190" s="61">
        <v>0</v>
      </c>
      <c r="K190" s="61">
        <v>1</v>
      </c>
      <c r="L190" s="61">
        <v>0</v>
      </c>
      <c r="M190" s="61">
        <v>1</v>
      </c>
      <c r="N190" s="61">
        <v>5</v>
      </c>
      <c r="O190" s="61">
        <v>1</v>
      </c>
      <c r="P190" s="61">
        <v>1</v>
      </c>
      <c r="Q190" s="61">
        <v>2</v>
      </c>
      <c r="R190" s="61">
        <v>2</v>
      </c>
      <c r="S190" s="61">
        <v>3</v>
      </c>
      <c r="T190" s="61">
        <v>1</v>
      </c>
      <c r="U190" s="61">
        <v>0</v>
      </c>
      <c r="V190" s="60">
        <v>1110000</v>
      </c>
      <c r="W190" s="63">
        <f t="shared" si="56"/>
        <v>37</v>
      </c>
      <c r="X190">
        <f t="shared" si="57"/>
        <v>0</v>
      </c>
      <c r="Y190">
        <f t="shared" si="58"/>
        <v>0</v>
      </c>
      <c r="Z190">
        <f t="shared" si="59"/>
        <v>0</v>
      </c>
      <c r="AA190">
        <f t="shared" si="60"/>
        <v>0</v>
      </c>
      <c r="AB190">
        <f t="shared" si="61"/>
        <v>0</v>
      </c>
      <c r="AC190">
        <f t="shared" si="62"/>
        <v>0</v>
      </c>
      <c r="AD190">
        <f t="shared" si="63"/>
        <v>0</v>
      </c>
      <c r="AE190">
        <f t="shared" si="64"/>
        <v>0</v>
      </c>
      <c r="AF190">
        <f t="shared" si="65"/>
        <v>0</v>
      </c>
      <c r="AG190">
        <f t="shared" si="66"/>
        <v>0</v>
      </c>
      <c r="AH190">
        <f t="shared" si="67"/>
        <v>0</v>
      </c>
      <c r="AI190">
        <f t="shared" si="68"/>
        <v>0</v>
      </c>
      <c r="AJ190">
        <f t="shared" si="69"/>
        <v>0</v>
      </c>
      <c r="AK190">
        <f t="shared" si="70"/>
        <v>0</v>
      </c>
      <c r="AL190">
        <f t="shared" si="71"/>
        <v>0</v>
      </c>
      <c r="AM190">
        <f t="shared" si="72"/>
        <v>0</v>
      </c>
      <c r="AN190">
        <f t="shared" si="73"/>
        <v>0</v>
      </c>
      <c r="AO190">
        <f t="shared" si="74"/>
        <v>0</v>
      </c>
      <c r="AP190">
        <f t="shared" si="75"/>
        <v>0</v>
      </c>
      <c r="AQ190">
        <f t="shared" si="76"/>
        <v>0</v>
      </c>
      <c r="AR190">
        <f t="shared" si="77"/>
        <v>0</v>
      </c>
      <c r="AS190">
        <f t="shared" si="78"/>
        <v>0</v>
      </c>
      <c r="AT190">
        <f t="shared" si="79"/>
        <v>0</v>
      </c>
      <c r="AU190">
        <f t="shared" si="80"/>
        <v>0</v>
      </c>
      <c r="AV190">
        <f t="shared" si="81"/>
        <v>0</v>
      </c>
      <c r="AW190">
        <f t="shared" si="82"/>
        <v>0</v>
      </c>
      <c r="AX190">
        <f t="shared" si="83"/>
        <v>1</v>
      </c>
    </row>
    <row r="191" spans="1:50" ht="94.5" x14ac:dyDescent="0.25">
      <c r="A191" s="115">
        <v>190</v>
      </c>
      <c r="B191" s="61" t="s">
        <v>644</v>
      </c>
      <c r="C191" s="61" t="s">
        <v>774</v>
      </c>
      <c r="D191" s="61" t="s">
        <v>775</v>
      </c>
      <c r="E191" s="60">
        <v>800000</v>
      </c>
      <c r="F191" s="61">
        <v>10</v>
      </c>
      <c r="G191" s="61">
        <v>4</v>
      </c>
      <c r="H191" s="61">
        <v>3</v>
      </c>
      <c r="I191" s="61">
        <v>2</v>
      </c>
      <c r="J191" s="61">
        <v>0</v>
      </c>
      <c r="K191" s="61">
        <v>1</v>
      </c>
      <c r="L191" s="61">
        <v>0</v>
      </c>
      <c r="M191" s="61">
        <v>1</v>
      </c>
      <c r="N191" s="61">
        <v>6</v>
      </c>
      <c r="O191" s="61">
        <v>1</v>
      </c>
      <c r="P191" s="61">
        <v>1</v>
      </c>
      <c r="Q191" s="61">
        <v>2</v>
      </c>
      <c r="R191" s="61">
        <v>2</v>
      </c>
      <c r="S191" s="61">
        <v>3</v>
      </c>
      <c r="T191" s="61">
        <v>1</v>
      </c>
      <c r="U191" s="61">
        <v>0</v>
      </c>
      <c r="V191" s="60">
        <v>296000</v>
      </c>
      <c r="W191" s="63">
        <f t="shared" si="56"/>
        <v>37</v>
      </c>
      <c r="X191">
        <f t="shared" si="57"/>
        <v>0</v>
      </c>
      <c r="Y191">
        <f t="shared" si="58"/>
        <v>0</v>
      </c>
      <c r="Z191">
        <f t="shared" si="59"/>
        <v>0</v>
      </c>
      <c r="AA191">
        <f t="shared" si="60"/>
        <v>0</v>
      </c>
      <c r="AB191">
        <f t="shared" si="61"/>
        <v>0</v>
      </c>
      <c r="AC191">
        <f t="shared" si="62"/>
        <v>0</v>
      </c>
      <c r="AD191">
        <f t="shared" si="63"/>
        <v>0</v>
      </c>
      <c r="AE191">
        <f t="shared" si="64"/>
        <v>0</v>
      </c>
      <c r="AF191">
        <f t="shared" si="65"/>
        <v>0</v>
      </c>
      <c r="AG191">
        <f t="shared" si="66"/>
        <v>0</v>
      </c>
      <c r="AH191">
        <f t="shared" si="67"/>
        <v>0</v>
      </c>
      <c r="AI191">
        <f t="shared" si="68"/>
        <v>0</v>
      </c>
      <c r="AJ191">
        <f t="shared" si="69"/>
        <v>0</v>
      </c>
      <c r="AK191">
        <f t="shared" si="70"/>
        <v>0</v>
      </c>
      <c r="AL191">
        <f t="shared" si="71"/>
        <v>0</v>
      </c>
      <c r="AM191">
        <f t="shared" si="72"/>
        <v>0</v>
      </c>
      <c r="AN191">
        <f t="shared" si="73"/>
        <v>0</v>
      </c>
      <c r="AO191">
        <f t="shared" si="74"/>
        <v>0</v>
      </c>
      <c r="AP191">
        <f t="shared" si="75"/>
        <v>0</v>
      </c>
      <c r="AQ191">
        <f t="shared" si="76"/>
        <v>0</v>
      </c>
      <c r="AR191">
        <f t="shared" si="77"/>
        <v>0</v>
      </c>
      <c r="AS191">
        <f t="shared" si="78"/>
        <v>0</v>
      </c>
      <c r="AT191">
        <f t="shared" si="79"/>
        <v>0</v>
      </c>
      <c r="AU191">
        <f t="shared" si="80"/>
        <v>0</v>
      </c>
      <c r="AV191">
        <f t="shared" si="81"/>
        <v>0</v>
      </c>
      <c r="AW191">
        <f t="shared" si="82"/>
        <v>0</v>
      </c>
      <c r="AX191">
        <f t="shared" si="83"/>
        <v>1</v>
      </c>
    </row>
    <row r="192" spans="1:50" ht="63" x14ac:dyDescent="0.25">
      <c r="A192" s="115">
        <v>191</v>
      </c>
      <c r="B192" s="62" t="s">
        <v>877</v>
      </c>
      <c r="C192" s="62" t="s">
        <v>912</v>
      </c>
      <c r="D192" s="62" t="s">
        <v>913</v>
      </c>
      <c r="E192" s="60">
        <v>210149.64</v>
      </c>
      <c r="F192" s="61">
        <v>2</v>
      </c>
      <c r="G192" s="62">
        <v>0</v>
      </c>
      <c r="H192" s="62">
        <v>3</v>
      </c>
      <c r="I192" s="62">
        <v>0</v>
      </c>
      <c r="J192" s="62">
        <v>0</v>
      </c>
      <c r="K192" s="62">
        <v>5</v>
      </c>
      <c r="L192" s="62">
        <v>0</v>
      </c>
      <c r="M192" s="62">
        <v>7</v>
      </c>
      <c r="N192" s="62">
        <v>2</v>
      </c>
      <c r="O192" s="61">
        <v>8</v>
      </c>
      <c r="P192" s="61">
        <v>5</v>
      </c>
      <c r="Q192" s="62">
        <v>0</v>
      </c>
      <c r="R192" s="62">
        <v>2</v>
      </c>
      <c r="S192" s="62">
        <v>3</v>
      </c>
      <c r="T192" s="62">
        <v>0</v>
      </c>
      <c r="U192" s="62">
        <v>0</v>
      </c>
      <c r="V192" s="60">
        <v>131134.32</v>
      </c>
      <c r="W192" s="63">
        <f t="shared" si="56"/>
        <v>37</v>
      </c>
      <c r="X192">
        <f t="shared" si="57"/>
        <v>0</v>
      </c>
      <c r="Y192">
        <f t="shared" si="58"/>
        <v>0</v>
      </c>
      <c r="Z192">
        <f t="shared" si="59"/>
        <v>1</v>
      </c>
      <c r="AA192">
        <f t="shared" si="60"/>
        <v>0</v>
      </c>
      <c r="AB192">
        <f t="shared" si="61"/>
        <v>0</v>
      </c>
      <c r="AC192">
        <f t="shared" si="62"/>
        <v>0</v>
      </c>
      <c r="AD192">
        <f t="shared" si="63"/>
        <v>0</v>
      </c>
      <c r="AE192">
        <f t="shared" si="64"/>
        <v>0</v>
      </c>
      <c r="AF192">
        <f t="shared" si="65"/>
        <v>0</v>
      </c>
      <c r="AG192">
        <f t="shared" si="66"/>
        <v>0</v>
      </c>
      <c r="AH192">
        <f t="shared" si="67"/>
        <v>0</v>
      </c>
      <c r="AI192">
        <f t="shared" si="68"/>
        <v>0</v>
      </c>
      <c r="AJ192">
        <f t="shared" si="69"/>
        <v>0</v>
      </c>
      <c r="AK192">
        <f t="shared" si="70"/>
        <v>0</v>
      </c>
      <c r="AL192">
        <f t="shared" si="71"/>
        <v>0</v>
      </c>
      <c r="AM192">
        <f t="shared" si="72"/>
        <v>0</v>
      </c>
      <c r="AN192">
        <f t="shared" si="73"/>
        <v>0</v>
      </c>
      <c r="AO192">
        <f t="shared" si="74"/>
        <v>0</v>
      </c>
      <c r="AP192">
        <f t="shared" si="75"/>
        <v>0</v>
      </c>
      <c r="AQ192">
        <f t="shared" si="76"/>
        <v>0</v>
      </c>
      <c r="AR192">
        <f t="shared" si="77"/>
        <v>0</v>
      </c>
      <c r="AS192">
        <f t="shared" si="78"/>
        <v>0</v>
      </c>
      <c r="AT192">
        <f t="shared" si="79"/>
        <v>0</v>
      </c>
      <c r="AU192">
        <f t="shared" si="80"/>
        <v>0</v>
      </c>
      <c r="AV192">
        <f t="shared" si="81"/>
        <v>0</v>
      </c>
      <c r="AW192">
        <f t="shared" si="82"/>
        <v>0</v>
      </c>
      <c r="AX192">
        <f t="shared" si="83"/>
        <v>0</v>
      </c>
    </row>
    <row r="193" spans="1:50" ht="78.75" x14ac:dyDescent="0.25">
      <c r="A193" s="115">
        <v>192</v>
      </c>
      <c r="B193" s="62" t="s">
        <v>1587</v>
      </c>
      <c r="C193" s="62" t="s">
        <v>1588</v>
      </c>
      <c r="D193" s="62" t="s">
        <v>1593</v>
      </c>
      <c r="E193" s="60">
        <v>600000</v>
      </c>
      <c r="F193" s="62">
        <v>4</v>
      </c>
      <c r="G193" s="62">
        <v>0</v>
      </c>
      <c r="H193" s="62">
        <v>3</v>
      </c>
      <c r="I193" s="62">
        <v>2</v>
      </c>
      <c r="J193" s="62">
        <v>0</v>
      </c>
      <c r="K193" s="62">
        <v>2</v>
      </c>
      <c r="L193" s="62">
        <v>0</v>
      </c>
      <c r="M193" s="62">
        <v>2</v>
      </c>
      <c r="N193" s="62">
        <v>9</v>
      </c>
      <c r="O193" s="62">
        <v>0</v>
      </c>
      <c r="P193" s="62">
        <v>10</v>
      </c>
      <c r="Q193" s="62">
        <v>0</v>
      </c>
      <c r="R193" s="62">
        <v>2</v>
      </c>
      <c r="S193" s="62">
        <v>3</v>
      </c>
      <c r="T193" s="62">
        <v>0</v>
      </c>
      <c r="U193" s="62">
        <v>0</v>
      </c>
      <c r="V193" s="60">
        <v>360000</v>
      </c>
      <c r="W193" s="63">
        <f t="shared" si="56"/>
        <v>37</v>
      </c>
      <c r="X193">
        <f t="shared" si="57"/>
        <v>0</v>
      </c>
      <c r="Y193">
        <f t="shared" si="58"/>
        <v>0</v>
      </c>
      <c r="Z193">
        <f t="shared" si="59"/>
        <v>0</v>
      </c>
      <c r="AA193">
        <f t="shared" si="60"/>
        <v>0</v>
      </c>
      <c r="AB193">
        <f t="shared" si="61"/>
        <v>0</v>
      </c>
      <c r="AC193">
        <f t="shared" si="62"/>
        <v>0</v>
      </c>
      <c r="AD193">
        <f t="shared" si="63"/>
        <v>0</v>
      </c>
      <c r="AE193">
        <f t="shared" si="64"/>
        <v>0</v>
      </c>
      <c r="AF193">
        <f t="shared" si="65"/>
        <v>1</v>
      </c>
      <c r="AG193">
        <f t="shared" si="66"/>
        <v>0</v>
      </c>
      <c r="AH193">
        <f t="shared" si="67"/>
        <v>0</v>
      </c>
      <c r="AI193">
        <f t="shared" si="68"/>
        <v>0</v>
      </c>
      <c r="AJ193">
        <f t="shared" si="69"/>
        <v>0</v>
      </c>
      <c r="AK193">
        <f t="shared" si="70"/>
        <v>0</v>
      </c>
      <c r="AL193">
        <f t="shared" si="71"/>
        <v>0</v>
      </c>
      <c r="AM193">
        <f t="shared" si="72"/>
        <v>0</v>
      </c>
      <c r="AN193">
        <f t="shared" si="73"/>
        <v>0</v>
      </c>
      <c r="AO193">
        <f t="shared" si="74"/>
        <v>0</v>
      </c>
      <c r="AP193">
        <f t="shared" si="75"/>
        <v>0</v>
      </c>
      <c r="AQ193">
        <f t="shared" si="76"/>
        <v>0</v>
      </c>
      <c r="AR193">
        <f t="shared" si="77"/>
        <v>0</v>
      </c>
      <c r="AS193">
        <f t="shared" si="78"/>
        <v>0</v>
      </c>
      <c r="AT193">
        <f t="shared" si="79"/>
        <v>0</v>
      </c>
      <c r="AU193">
        <f t="shared" si="80"/>
        <v>0</v>
      </c>
      <c r="AV193">
        <f t="shared" si="81"/>
        <v>0</v>
      </c>
      <c r="AW193">
        <f t="shared" si="82"/>
        <v>0</v>
      </c>
      <c r="AX193">
        <f t="shared" si="83"/>
        <v>0</v>
      </c>
    </row>
    <row r="194" spans="1:50" ht="47.25" x14ac:dyDescent="0.25">
      <c r="A194" s="115">
        <v>193</v>
      </c>
      <c r="B194" s="62" t="s">
        <v>1587</v>
      </c>
      <c r="C194" s="62" t="s">
        <v>1591</v>
      </c>
      <c r="D194" s="62" t="s">
        <v>1597</v>
      </c>
      <c r="E194" s="60">
        <v>3000000</v>
      </c>
      <c r="F194" s="62">
        <v>4</v>
      </c>
      <c r="G194" s="62">
        <v>0</v>
      </c>
      <c r="H194" s="62">
        <v>3</v>
      </c>
      <c r="I194" s="62">
        <v>2</v>
      </c>
      <c r="J194" s="62">
        <v>0</v>
      </c>
      <c r="K194" s="62">
        <v>2</v>
      </c>
      <c r="L194" s="62">
        <v>0</v>
      </c>
      <c r="M194" s="62">
        <v>1</v>
      </c>
      <c r="N194" s="62">
        <v>10</v>
      </c>
      <c r="O194" s="62">
        <v>0</v>
      </c>
      <c r="P194" s="62">
        <v>10</v>
      </c>
      <c r="Q194" s="62">
        <v>0</v>
      </c>
      <c r="R194" s="62">
        <v>2</v>
      </c>
      <c r="S194" s="62">
        <v>3</v>
      </c>
      <c r="T194" s="62">
        <v>0</v>
      </c>
      <c r="U194" s="62">
        <v>0</v>
      </c>
      <c r="V194" s="60">
        <v>1800000</v>
      </c>
      <c r="W194" s="63">
        <f t="shared" ref="W194:W257" si="84">SUM(F194:U194)</f>
        <v>37</v>
      </c>
      <c r="X194">
        <f t="shared" ref="X194:X257" si="85">SUM(IF(ISERR(FIND("Алекс",$B$2:$B$358)),0,1))</f>
        <v>0</v>
      </c>
      <c r="Y194">
        <f t="shared" ref="Y194:Y257" si="86">SUM(IF(ISERR(FIND("Арсен",$B$2:$B$358)),0,1))</f>
        <v>0</v>
      </c>
      <c r="Z194">
        <f t="shared" ref="Z194:Z257" si="87">SUM(IF(ISERR(FIND("Белев",$B$2:$B$358)),0,1))</f>
        <v>0</v>
      </c>
      <c r="AA194">
        <f t="shared" ref="AA194:AA257" si="88">SUM(IF(ISERR(FIND("Богор",$B$2:$B$358)),0,1))</f>
        <v>0</v>
      </c>
      <c r="AB194">
        <f t="shared" ref="AB194:AB257" si="89">SUM(IF(ISERR(FIND("Венев",$B$2:$B$358)),0,1))</f>
        <v>0</v>
      </c>
      <c r="AC194">
        <f t="shared" ref="AC194:AC257" si="90">SUM(IF(ISERR(FIND("Волов",$B$2:$B$358)),0,1))</f>
        <v>0</v>
      </c>
      <c r="AD194">
        <f t="shared" ref="AD194:AD257" si="91">SUM(IF(ISERR(FIND("Донс",$B$2:$B$358)),0,1))</f>
        <v>0</v>
      </c>
      <c r="AE194">
        <f t="shared" ref="AE194:AE257" si="92">SUM(IF(ISERR(FIND("Дуб",$B$2:$B$358)),0,1))</f>
        <v>0</v>
      </c>
      <c r="AF194">
        <f t="shared" ref="AF194:AF257" si="93">SUM(IF(ISERR(FIND("Ефрем",$B$2:$B$358)),0,1))</f>
        <v>1</v>
      </c>
      <c r="AG194">
        <f t="shared" ref="AG194:AG257" si="94">SUM(IF(ISERR(FIND("Заок",$B$2:$B$358)),0,1))</f>
        <v>0</v>
      </c>
      <c r="AH194">
        <f t="shared" ref="AH194:AH257" si="95">SUM(IF(ISERR(FIND("Камен",$B$2:$B$358)),0,1))</f>
        <v>0</v>
      </c>
      <c r="AI194">
        <f t="shared" ref="AI194:AI257" si="96">SUM(IF(ISERR(FIND("Кимов",$B$2:$B$358)),0,1))</f>
        <v>0</v>
      </c>
      <c r="AJ194">
        <f t="shared" ref="AJ194:AJ257" si="97">SUM(IF(ISERR(FIND("Киреев",$B$2:$B$358)),0,1))</f>
        <v>0</v>
      </c>
      <c r="AK194">
        <f t="shared" ref="AK194:AK257" si="98">SUM(IF(ISERR(FIND("Куркин",$B$2:$B$358)),0,1))</f>
        <v>0</v>
      </c>
      <c r="AL194">
        <f t="shared" ref="AL194:AL257" si="99">SUM(IF(ISERR(FIND("Ленинск",$B$2:$B$358)),0,1))</f>
        <v>0</v>
      </c>
      <c r="AM194">
        <f t="shared" ref="AM194:AM257" si="100">SUM(IF(ISERR(FIND("Новогур",$B$2:$B$358)),0,1))</f>
        <v>0</v>
      </c>
      <c r="AN194">
        <f t="shared" ref="AN194:AN257" si="101">SUM(IF(ISERR(FIND("Новомоск",$B$2:$B$358)),0,1))</f>
        <v>0</v>
      </c>
      <c r="AO194">
        <f t="shared" ref="AO194:AO257" si="102">SUM(IF(ISERR(FIND("Одоев",$B$2:$B$358)),0,1))</f>
        <v>0</v>
      </c>
      <c r="AP194">
        <f t="shared" ref="AP194:AP257" si="103">SUM(IF(ISERR(FIND("Плавск",$B$2:$B$358)),0,1))</f>
        <v>0</v>
      </c>
      <c r="AQ194">
        <f t="shared" ref="AQ194:AQ257" si="104">SUM(IF(ISERR(FIND("Славн",$B$2:$B$358)),0,1))</f>
        <v>0</v>
      </c>
      <c r="AR194">
        <f t="shared" ref="AR194:AR257" si="105">SUM(IF(ISERR(FIND("Суворов",$B$2:$B$358)),0,1))</f>
        <v>0</v>
      </c>
      <c r="AS194">
        <f t="shared" ref="AS194:AS257" si="106">SUM(IF(ISERR(FIND("Тепло",$B$2:$B$358)),0,1))</f>
        <v>0</v>
      </c>
      <c r="AT194">
        <f t="shared" ref="AT194:AT257" si="107">SUM(IF(ISERR(FIND("Узлов",$B$2:$B$358)),0,1))</f>
        <v>0</v>
      </c>
      <c r="AU194">
        <f t="shared" ref="AU194:AU257" si="108">SUM(IF(ISERR(FIND("Черн",$B$2:$B$358)),0,1))</f>
        <v>0</v>
      </c>
      <c r="AV194">
        <f t="shared" ref="AV194:AV257" si="109">SUM(IF(ISERR(FIND("Щекин",$B$2:$B$358)),0,1))</f>
        <v>0</v>
      </c>
      <c r="AW194">
        <f t="shared" ref="AW194:AW257" si="110">SUM(IF(ISERR(FIND("Ясногор",$B$2:$B$358)),0,1))</f>
        <v>0</v>
      </c>
      <c r="AX194">
        <f t="shared" ref="AX194:AX257" si="111">SUM(IF(ISERR(FIND("Тул",$B$2:$B$358)),0,1))</f>
        <v>0</v>
      </c>
    </row>
    <row r="195" spans="1:50" ht="47.25" x14ac:dyDescent="0.25">
      <c r="A195" s="115">
        <v>194</v>
      </c>
      <c r="B195" s="62" t="s">
        <v>1587</v>
      </c>
      <c r="C195" s="62" t="s">
        <v>23</v>
      </c>
      <c r="D195" s="62" t="s">
        <v>1598</v>
      </c>
      <c r="E195" s="60">
        <v>3000000</v>
      </c>
      <c r="F195" s="62">
        <v>4</v>
      </c>
      <c r="G195" s="62">
        <v>0</v>
      </c>
      <c r="H195" s="62">
        <v>5</v>
      </c>
      <c r="I195" s="62">
        <v>2</v>
      </c>
      <c r="J195" s="62">
        <v>0</v>
      </c>
      <c r="K195" s="62">
        <v>2</v>
      </c>
      <c r="L195" s="62">
        <v>0</v>
      </c>
      <c r="M195" s="62">
        <v>1</v>
      </c>
      <c r="N195" s="62">
        <v>8</v>
      </c>
      <c r="O195" s="62">
        <v>0</v>
      </c>
      <c r="P195" s="62">
        <v>10</v>
      </c>
      <c r="Q195" s="62">
        <v>0</v>
      </c>
      <c r="R195" s="62">
        <v>2</v>
      </c>
      <c r="S195" s="62">
        <v>3</v>
      </c>
      <c r="T195" s="62">
        <v>0</v>
      </c>
      <c r="U195" s="62">
        <v>0</v>
      </c>
      <c r="V195" s="60">
        <v>1800000</v>
      </c>
      <c r="W195" s="63">
        <f t="shared" si="84"/>
        <v>37</v>
      </c>
      <c r="X195">
        <f t="shared" si="85"/>
        <v>0</v>
      </c>
      <c r="Y195">
        <f t="shared" si="86"/>
        <v>0</v>
      </c>
      <c r="Z195">
        <f t="shared" si="87"/>
        <v>0</v>
      </c>
      <c r="AA195">
        <f t="shared" si="88"/>
        <v>0</v>
      </c>
      <c r="AB195">
        <f t="shared" si="89"/>
        <v>0</v>
      </c>
      <c r="AC195">
        <f t="shared" si="90"/>
        <v>0</v>
      </c>
      <c r="AD195">
        <f t="shared" si="91"/>
        <v>0</v>
      </c>
      <c r="AE195">
        <f t="shared" si="92"/>
        <v>0</v>
      </c>
      <c r="AF195">
        <f t="shared" si="93"/>
        <v>1</v>
      </c>
      <c r="AG195">
        <f t="shared" si="94"/>
        <v>0</v>
      </c>
      <c r="AH195">
        <f t="shared" si="95"/>
        <v>0</v>
      </c>
      <c r="AI195">
        <f t="shared" si="96"/>
        <v>0</v>
      </c>
      <c r="AJ195">
        <f t="shared" si="97"/>
        <v>0</v>
      </c>
      <c r="AK195">
        <f t="shared" si="98"/>
        <v>0</v>
      </c>
      <c r="AL195">
        <f t="shared" si="99"/>
        <v>0</v>
      </c>
      <c r="AM195">
        <f t="shared" si="100"/>
        <v>0</v>
      </c>
      <c r="AN195">
        <f t="shared" si="101"/>
        <v>0</v>
      </c>
      <c r="AO195">
        <f t="shared" si="102"/>
        <v>0</v>
      </c>
      <c r="AP195">
        <f t="shared" si="103"/>
        <v>0</v>
      </c>
      <c r="AQ195">
        <f t="shared" si="104"/>
        <v>0</v>
      </c>
      <c r="AR195">
        <f t="shared" si="105"/>
        <v>0</v>
      </c>
      <c r="AS195">
        <f t="shared" si="106"/>
        <v>0</v>
      </c>
      <c r="AT195">
        <f t="shared" si="107"/>
        <v>0</v>
      </c>
      <c r="AU195">
        <f t="shared" si="108"/>
        <v>0</v>
      </c>
      <c r="AV195">
        <f t="shared" si="109"/>
        <v>0</v>
      </c>
      <c r="AW195">
        <f t="shared" si="110"/>
        <v>0</v>
      </c>
      <c r="AX195">
        <f t="shared" si="111"/>
        <v>0</v>
      </c>
    </row>
    <row r="196" spans="1:50" ht="110.25" x14ac:dyDescent="0.25">
      <c r="A196" s="115">
        <v>195</v>
      </c>
      <c r="B196" s="59" t="s">
        <v>54</v>
      </c>
      <c r="C196" s="59" t="s">
        <v>61</v>
      </c>
      <c r="D196" s="59" t="s">
        <v>62</v>
      </c>
      <c r="E196" s="65">
        <v>470000</v>
      </c>
      <c r="F196" s="64">
        <v>3</v>
      </c>
      <c r="G196" s="59">
        <v>4</v>
      </c>
      <c r="H196" s="59">
        <v>3</v>
      </c>
      <c r="I196" s="59">
        <v>1</v>
      </c>
      <c r="J196" s="59">
        <v>3</v>
      </c>
      <c r="K196" s="59">
        <v>2</v>
      </c>
      <c r="L196" s="59">
        <v>0</v>
      </c>
      <c r="M196" s="59">
        <v>1</v>
      </c>
      <c r="N196" s="59">
        <v>1</v>
      </c>
      <c r="O196" s="64">
        <v>9</v>
      </c>
      <c r="P196" s="64">
        <v>1</v>
      </c>
      <c r="Q196" s="59">
        <v>0</v>
      </c>
      <c r="R196" s="59">
        <v>2</v>
      </c>
      <c r="S196" s="59">
        <v>3</v>
      </c>
      <c r="T196" s="59">
        <v>3</v>
      </c>
      <c r="U196" s="59">
        <v>0</v>
      </c>
      <c r="V196" s="65">
        <v>285200</v>
      </c>
      <c r="W196" s="63">
        <f t="shared" si="84"/>
        <v>36</v>
      </c>
      <c r="X196">
        <f t="shared" si="85"/>
        <v>0</v>
      </c>
      <c r="Y196">
        <f t="shared" si="86"/>
        <v>0</v>
      </c>
      <c r="Z196">
        <f t="shared" si="87"/>
        <v>0</v>
      </c>
      <c r="AA196">
        <f t="shared" si="88"/>
        <v>0</v>
      </c>
      <c r="AB196">
        <f t="shared" si="89"/>
        <v>0</v>
      </c>
      <c r="AC196">
        <f t="shared" si="90"/>
        <v>0</v>
      </c>
      <c r="AD196">
        <f t="shared" si="91"/>
        <v>0</v>
      </c>
      <c r="AE196">
        <f t="shared" si="92"/>
        <v>0</v>
      </c>
      <c r="AF196">
        <f t="shared" si="93"/>
        <v>0</v>
      </c>
      <c r="AG196">
        <f t="shared" si="94"/>
        <v>0</v>
      </c>
      <c r="AH196">
        <f t="shared" si="95"/>
        <v>0</v>
      </c>
      <c r="AI196">
        <f t="shared" si="96"/>
        <v>0</v>
      </c>
      <c r="AJ196">
        <f t="shared" si="97"/>
        <v>0</v>
      </c>
      <c r="AK196">
        <f t="shared" si="98"/>
        <v>0</v>
      </c>
      <c r="AL196">
        <f t="shared" si="99"/>
        <v>0</v>
      </c>
      <c r="AM196">
        <f t="shared" si="100"/>
        <v>0</v>
      </c>
      <c r="AN196">
        <f t="shared" si="101"/>
        <v>0</v>
      </c>
      <c r="AO196">
        <f t="shared" si="102"/>
        <v>0</v>
      </c>
      <c r="AP196">
        <f t="shared" si="103"/>
        <v>0</v>
      </c>
      <c r="AQ196">
        <f t="shared" si="104"/>
        <v>0</v>
      </c>
      <c r="AR196">
        <f t="shared" si="105"/>
        <v>1</v>
      </c>
      <c r="AS196">
        <f t="shared" si="106"/>
        <v>0</v>
      </c>
      <c r="AT196">
        <f t="shared" si="107"/>
        <v>0</v>
      </c>
      <c r="AU196">
        <f t="shared" si="108"/>
        <v>0</v>
      </c>
      <c r="AV196">
        <f t="shared" si="109"/>
        <v>0</v>
      </c>
      <c r="AW196">
        <f t="shared" si="110"/>
        <v>0</v>
      </c>
      <c r="AX196">
        <f t="shared" si="111"/>
        <v>0</v>
      </c>
    </row>
    <row r="197" spans="1:50" ht="78.75" x14ac:dyDescent="0.25">
      <c r="A197" s="115">
        <v>196</v>
      </c>
      <c r="B197" s="59" t="s">
        <v>54</v>
      </c>
      <c r="C197" s="59" t="s">
        <v>83</v>
      </c>
      <c r="D197" s="59" t="s">
        <v>84</v>
      </c>
      <c r="E197" s="65">
        <v>1436513.37</v>
      </c>
      <c r="F197" s="64">
        <v>1</v>
      </c>
      <c r="G197" s="59">
        <v>4</v>
      </c>
      <c r="H197" s="59">
        <v>3</v>
      </c>
      <c r="I197" s="59">
        <v>1</v>
      </c>
      <c r="J197" s="59">
        <v>2</v>
      </c>
      <c r="K197" s="59">
        <v>1</v>
      </c>
      <c r="L197" s="59">
        <v>0</v>
      </c>
      <c r="M197" s="59">
        <v>1</v>
      </c>
      <c r="N197" s="59">
        <v>2</v>
      </c>
      <c r="O197" s="64">
        <v>10</v>
      </c>
      <c r="P197" s="64">
        <v>1</v>
      </c>
      <c r="Q197" s="59">
        <v>2</v>
      </c>
      <c r="R197" s="59">
        <v>2</v>
      </c>
      <c r="S197" s="59">
        <v>3</v>
      </c>
      <c r="T197" s="59">
        <v>3</v>
      </c>
      <c r="U197" s="59">
        <v>0</v>
      </c>
      <c r="V197" s="65">
        <v>933733.68</v>
      </c>
      <c r="W197" s="63">
        <f t="shared" si="84"/>
        <v>36</v>
      </c>
      <c r="X197">
        <f t="shared" si="85"/>
        <v>0</v>
      </c>
      <c r="Y197">
        <f t="shared" si="86"/>
        <v>0</v>
      </c>
      <c r="Z197">
        <f t="shared" si="87"/>
        <v>0</v>
      </c>
      <c r="AA197">
        <f t="shared" si="88"/>
        <v>0</v>
      </c>
      <c r="AB197">
        <f t="shared" si="89"/>
        <v>0</v>
      </c>
      <c r="AC197">
        <f t="shared" si="90"/>
        <v>0</v>
      </c>
      <c r="AD197">
        <f t="shared" si="91"/>
        <v>0</v>
      </c>
      <c r="AE197">
        <f t="shared" si="92"/>
        <v>0</v>
      </c>
      <c r="AF197">
        <f t="shared" si="93"/>
        <v>0</v>
      </c>
      <c r="AG197">
        <f t="shared" si="94"/>
        <v>0</v>
      </c>
      <c r="AH197">
        <f t="shared" si="95"/>
        <v>0</v>
      </c>
      <c r="AI197">
        <f t="shared" si="96"/>
        <v>0</v>
      </c>
      <c r="AJ197">
        <f t="shared" si="97"/>
        <v>0</v>
      </c>
      <c r="AK197">
        <f t="shared" si="98"/>
        <v>0</v>
      </c>
      <c r="AL197">
        <f t="shared" si="99"/>
        <v>0</v>
      </c>
      <c r="AM197">
        <f t="shared" si="100"/>
        <v>0</v>
      </c>
      <c r="AN197">
        <f t="shared" si="101"/>
        <v>0</v>
      </c>
      <c r="AO197">
        <f t="shared" si="102"/>
        <v>0</v>
      </c>
      <c r="AP197">
        <f t="shared" si="103"/>
        <v>0</v>
      </c>
      <c r="AQ197">
        <f t="shared" si="104"/>
        <v>0</v>
      </c>
      <c r="AR197">
        <f t="shared" si="105"/>
        <v>1</v>
      </c>
      <c r="AS197">
        <f t="shared" si="106"/>
        <v>0</v>
      </c>
      <c r="AT197">
        <f t="shared" si="107"/>
        <v>0</v>
      </c>
      <c r="AU197">
        <f t="shared" si="108"/>
        <v>0</v>
      </c>
      <c r="AV197">
        <f t="shared" si="109"/>
        <v>0</v>
      </c>
      <c r="AW197">
        <f t="shared" si="110"/>
        <v>0</v>
      </c>
      <c r="AX197">
        <f t="shared" si="111"/>
        <v>0</v>
      </c>
    </row>
    <row r="198" spans="1:50" ht="63" x14ac:dyDescent="0.25">
      <c r="A198" s="115">
        <v>197</v>
      </c>
      <c r="B198" s="62" t="s">
        <v>201</v>
      </c>
      <c r="C198" s="62" t="s">
        <v>83</v>
      </c>
      <c r="D198" s="62" t="s">
        <v>214</v>
      </c>
      <c r="E198" s="60">
        <v>984314.28</v>
      </c>
      <c r="F198" s="61">
        <v>4</v>
      </c>
      <c r="G198" s="62">
        <v>0</v>
      </c>
      <c r="H198" s="62">
        <v>5</v>
      </c>
      <c r="I198" s="62">
        <v>2</v>
      </c>
      <c r="J198" s="62">
        <v>0</v>
      </c>
      <c r="K198" s="62">
        <v>5</v>
      </c>
      <c r="L198" s="62">
        <v>0</v>
      </c>
      <c r="M198" s="62">
        <v>1</v>
      </c>
      <c r="N198" s="62">
        <v>4</v>
      </c>
      <c r="O198" s="61">
        <v>0</v>
      </c>
      <c r="P198" s="61">
        <v>10</v>
      </c>
      <c r="Q198" s="62">
        <v>0</v>
      </c>
      <c r="R198" s="62">
        <v>2</v>
      </c>
      <c r="S198" s="62">
        <v>3</v>
      </c>
      <c r="T198" s="62">
        <v>0</v>
      </c>
      <c r="U198" s="62">
        <v>0</v>
      </c>
      <c r="V198" s="60">
        <v>541372.86</v>
      </c>
      <c r="W198" s="63">
        <f t="shared" si="84"/>
        <v>36</v>
      </c>
      <c r="X198">
        <f t="shared" si="85"/>
        <v>0</v>
      </c>
      <c r="Y198">
        <f t="shared" si="86"/>
        <v>0</v>
      </c>
      <c r="Z198">
        <f t="shared" si="87"/>
        <v>0</v>
      </c>
      <c r="AA198">
        <f t="shared" si="88"/>
        <v>0</v>
      </c>
      <c r="AB198">
        <f t="shared" si="89"/>
        <v>0</v>
      </c>
      <c r="AC198">
        <f t="shared" si="90"/>
        <v>0</v>
      </c>
      <c r="AD198">
        <f t="shared" si="91"/>
        <v>0</v>
      </c>
      <c r="AE198">
        <f t="shared" si="92"/>
        <v>0</v>
      </c>
      <c r="AF198">
        <f t="shared" si="93"/>
        <v>0</v>
      </c>
      <c r="AG198">
        <f t="shared" si="94"/>
        <v>0</v>
      </c>
      <c r="AH198">
        <f t="shared" si="95"/>
        <v>0</v>
      </c>
      <c r="AI198">
        <f t="shared" si="96"/>
        <v>0</v>
      </c>
      <c r="AJ198">
        <f t="shared" si="97"/>
        <v>0</v>
      </c>
      <c r="AK198">
        <f t="shared" si="98"/>
        <v>0</v>
      </c>
      <c r="AL198">
        <f t="shared" si="99"/>
        <v>0</v>
      </c>
      <c r="AM198">
        <f t="shared" si="100"/>
        <v>0</v>
      </c>
      <c r="AN198">
        <f t="shared" si="101"/>
        <v>1</v>
      </c>
      <c r="AO198">
        <f t="shared" si="102"/>
        <v>0</v>
      </c>
      <c r="AP198">
        <f t="shared" si="103"/>
        <v>0</v>
      </c>
      <c r="AQ198">
        <f t="shared" si="104"/>
        <v>0</v>
      </c>
      <c r="AR198">
        <f t="shared" si="105"/>
        <v>0</v>
      </c>
      <c r="AS198">
        <f t="shared" si="106"/>
        <v>0</v>
      </c>
      <c r="AT198">
        <f t="shared" si="107"/>
        <v>0</v>
      </c>
      <c r="AU198">
        <f t="shared" si="108"/>
        <v>0</v>
      </c>
      <c r="AV198">
        <f t="shared" si="109"/>
        <v>0</v>
      </c>
      <c r="AW198">
        <f t="shared" si="110"/>
        <v>0</v>
      </c>
      <c r="AX198">
        <f t="shared" si="111"/>
        <v>0</v>
      </c>
    </row>
    <row r="199" spans="1:50" ht="63" x14ac:dyDescent="0.25">
      <c r="A199" s="115">
        <v>198</v>
      </c>
      <c r="B199" s="62" t="s">
        <v>201</v>
      </c>
      <c r="C199" s="62" t="s">
        <v>23</v>
      </c>
      <c r="D199" s="62" t="s">
        <v>216</v>
      </c>
      <c r="E199" s="60">
        <v>1965172</v>
      </c>
      <c r="F199" s="61">
        <v>4</v>
      </c>
      <c r="G199" s="62">
        <v>0</v>
      </c>
      <c r="H199" s="62">
        <v>5</v>
      </c>
      <c r="I199" s="62">
        <v>3</v>
      </c>
      <c r="J199" s="62">
        <v>0</v>
      </c>
      <c r="K199" s="62">
        <v>5</v>
      </c>
      <c r="L199" s="62">
        <v>0</v>
      </c>
      <c r="M199" s="62">
        <v>1</v>
      </c>
      <c r="N199" s="62">
        <v>3</v>
      </c>
      <c r="O199" s="61">
        <v>0</v>
      </c>
      <c r="P199" s="61">
        <v>10</v>
      </c>
      <c r="Q199" s="62">
        <v>0</v>
      </c>
      <c r="R199" s="62">
        <v>2</v>
      </c>
      <c r="S199" s="62">
        <v>3</v>
      </c>
      <c r="T199" s="62">
        <v>0</v>
      </c>
      <c r="U199" s="62">
        <v>0</v>
      </c>
      <c r="V199" s="60">
        <v>1080844.6000000001</v>
      </c>
      <c r="W199" s="63">
        <f t="shared" si="84"/>
        <v>36</v>
      </c>
      <c r="X199">
        <f t="shared" si="85"/>
        <v>0</v>
      </c>
      <c r="Y199">
        <f t="shared" si="86"/>
        <v>0</v>
      </c>
      <c r="Z199">
        <f t="shared" si="87"/>
        <v>0</v>
      </c>
      <c r="AA199">
        <f t="shared" si="88"/>
        <v>0</v>
      </c>
      <c r="AB199">
        <f t="shared" si="89"/>
        <v>0</v>
      </c>
      <c r="AC199">
        <f t="shared" si="90"/>
        <v>0</v>
      </c>
      <c r="AD199">
        <f t="shared" si="91"/>
        <v>0</v>
      </c>
      <c r="AE199">
        <f t="shared" si="92"/>
        <v>0</v>
      </c>
      <c r="AF199">
        <f t="shared" si="93"/>
        <v>0</v>
      </c>
      <c r="AG199">
        <f t="shared" si="94"/>
        <v>0</v>
      </c>
      <c r="AH199">
        <f t="shared" si="95"/>
        <v>0</v>
      </c>
      <c r="AI199">
        <f t="shared" si="96"/>
        <v>0</v>
      </c>
      <c r="AJ199">
        <f t="shared" si="97"/>
        <v>0</v>
      </c>
      <c r="AK199">
        <f t="shared" si="98"/>
        <v>0</v>
      </c>
      <c r="AL199">
        <f t="shared" si="99"/>
        <v>0</v>
      </c>
      <c r="AM199">
        <f t="shared" si="100"/>
        <v>0</v>
      </c>
      <c r="AN199">
        <f t="shared" si="101"/>
        <v>1</v>
      </c>
      <c r="AO199">
        <f t="shared" si="102"/>
        <v>0</v>
      </c>
      <c r="AP199">
        <f t="shared" si="103"/>
        <v>0</v>
      </c>
      <c r="AQ199">
        <f t="shared" si="104"/>
        <v>0</v>
      </c>
      <c r="AR199">
        <f t="shared" si="105"/>
        <v>0</v>
      </c>
      <c r="AS199">
        <f t="shared" si="106"/>
        <v>0</v>
      </c>
      <c r="AT199">
        <f t="shared" si="107"/>
        <v>0</v>
      </c>
      <c r="AU199">
        <f t="shared" si="108"/>
        <v>0</v>
      </c>
      <c r="AV199">
        <f t="shared" si="109"/>
        <v>0</v>
      </c>
      <c r="AW199">
        <f t="shared" si="110"/>
        <v>0</v>
      </c>
      <c r="AX199">
        <f t="shared" si="111"/>
        <v>0</v>
      </c>
    </row>
    <row r="200" spans="1:50" ht="63" x14ac:dyDescent="0.25">
      <c r="A200" s="115">
        <v>199</v>
      </c>
      <c r="B200" s="62" t="s">
        <v>201</v>
      </c>
      <c r="C200" s="62" t="s">
        <v>83</v>
      </c>
      <c r="D200" s="62" t="s">
        <v>219</v>
      </c>
      <c r="E200" s="60">
        <v>2327769</v>
      </c>
      <c r="F200" s="61">
        <v>4</v>
      </c>
      <c r="G200" s="62">
        <v>0</v>
      </c>
      <c r="H200" s="62">
        <v>5</v>
      </c>
      <c r="I200" s="62">
        <v>3</v>
      </c>
      <c r="J200" s="62">
        <v>0</v>
      </c>
      <c r="K200" s="62">
        <v>5</v>
      </c>
      <c r="L200" s="62">
        <v>0</v>
      </c>
      <c r="M200" s="62">
        <v>1</v>
      </c>
      <c r="N200" s="62">
        <v>3</v>
      </c>
      <c r="O200" s="61">
        <v>0</v>
      </c>
      <c r="P200" s="61">
        <v>10</v>
      </c>
      <c r="Q200" s="62">
        <v>0</v>
      </c>
      <c r="R200" s="62">
        <v>2</v>
      </c>
      <c r="S200" s="62">
        <v>3</v>
      </c>
      <c r="T200" s="62">
        <v>0</v>
      </c>
      <c r="U200" s="62">
        <v>0</v>
      </c>
      <c r="V200" s="60">
        <v>1280274</v>
      </c>
      <c r="W200" s="63">
        <f t="shared" si="84"/>
        <v>36</v>
      </c>
      <c r="X200">
        <f t="shared" si="85"/>
        <v>0</v>
      </c>
      <c r="Y200">
        <f t="shared" si="86"/>
        <v>0</v>
      </c>
      <c r="Z200">
        <f t="shared" si="87"/>
        <v>0</v>
      </c>
      <c r="AA200">
        <f t="shared" si="88"/>
        <v>0</v>
      </c>
      <c r="AB200">
        <f t="shared" si="89"/>
        <v>0</v>
      </c>
      <c r="AC200">
        <f t="shared" si="90"/>
        <v>0</v>
      </c>
      <c r="AD200">
        <f t="shared" si="91"/>
        <v>0</v>
      </c>
      <c r="AE200">
        <f t="shared" si="92"/>
        <v>0</v>
      </c>
      <c r="AF200">
        <f t="shared" si="93"/>
        <v>0</v>
      </c>
      <c r="AG200">
        <f t="shared" si="94"/>
        <v>0</v>
      </c>
      <c r="AH200">
        <f t="shared" si="95"/>
        <v>0</v>
      </c>
      <c r="AI200">
        <f t="shared" si="96"/>
        <v>0</v>
      </c>
      <c r="AJ200">
        <f t="shared" si="97"/>
        <v>0</v>
      </c>
      <c r="AK200">
        <f t="shared" si="98"/>
        <v>0</v>
      </c>
      <c r="AL200">
        <f t="shared" si="99"/>
        <v>0</v>
      </c>
      <c r="AM200">
        <f t="shared" si="100"/>
        <v>0</v>
      </c>
      <c r="AN200">
        <f t="shared" si="101"/>
        <v>1</v>
      </c>
      <c r="AO200">
        <f t="shared" si="102"/>
        <v>0</v>
      </c>
      <c r="AP200">
        <f t="shared" si="103"/>
        <v>0</v>
      </c>
      <c r="AQ200">
        <f t="shared" si="104"/>
        <v>0</v>
      </c>
      <c r="AR200">
        <f t="shared" si="105"/>
        <v>0</v>
      </c>
      <c r="AS200">
        <f t="shared" si="106"/>
        <v>0</v>
      </c>
      <c r="AT200">
        <f t="shared" si="107"/>
        <v>0</v>
      </c>
      <c r="AU200">
        <f t="shared" si="108"/>
        <v>0</v>
      </c>
      <c r="AV200">
        <f t="shared" si="109"/>
        <v>0</v>
      </c>
      <c r="AW200">
        <f t="shared" si="110"/>
        <v>0</v>
      </c>
      <c r="AX200">
        <f t="shared" si="111"/>
        <v>0</v>
      </c>
    </row>
    <row r="201" spans="1:50" ht="31.5" x14ac:dyDescent="0.25">
      <c r="A201" s="115">
        <v>200</v>
      </c>
      <c r="B201" s="64" t="s">
        <v>346</v>
      </c>
      <c r="C201" s="64" t="s">
        <v>347</v>
      </c>
      <c r="D201" s="64" t="s">
        <v>350</v>
      </c>
      <c r="E201" s="65">
        <v>700161</v>
      </c>
      <c r="F201" s="64">
        <v>4</v>
      </c>
      <c r="G201" s="64">
        <v>0</v>
      </c>
      <c r="H201" s="64">
        <v>5</v>
      </c>
      <c r="I201" s="64">
        <v>3</v>
      </c>
      <c r="J201" s="64">
        <v>0</v>
      </c>
      <c r="K201" s="64">
        <v>4</v>
      </c>
      <c r="L201" s="64">
        <v>0</v>
      </c>
      <c r="M201" s="64">
        <v>3</v>
      </c>
      <c r="N201" s="64">
        <v>2</v>
      </c>
      <c r="O201" s="64">
        <v>0</v>
      </c>
      <c r="P201" s="64">
        <v>10</v>
      </c>
      <c r="Q201" s="64">
        <v>0</v>
      </c>
      <c r="R201" s="64">
        <v>2</v>
      </c>
      <c r="S201" s="64">
        <v>3</v>
      </c>
      <c r="T201" s="64">
        <v>0</v>
      </c>
      <c r="U201" s="64">
        <v>0</v>
      </c>
      <c r="V201" s="65">
        <v>385088.55</v>
      </c>
      <c r="W201" s="63">
        <f t="shared" si="84"/>
        <v>36</v>
      </c>
      <c r="X201">
        <f t="shared" si="85"/>
        <v>0</v>
      </c>
      <c r="Y201">
        <f t="shared" si="86"/>
        <v>0</v>
      </c>
      <c r="Z201">
        <f t="shared" si="87"/>
        <v>0</v>
      </c>
      <c r="AA201">
        <f t="shared" si="88"/>
        <v>0</v>
      </c>
      <c r="AB201">
        <f t="shared" si="89"/>
        <v>0</v>
      </c>
      <c r="AC201">
        <f t="shared" si="90"/>
        <v>0</v>
      </c>
      <c r="AD201">
        <f t="shared" si="91"/>
        <v>0</v>
      </c>
      <c r="AE201">
        <f t="shared" si="92"/>
        <v>0</v>
      </c>
      <c r="AF201">
        <f t="shared" si="93"/>
        <v>0</v>
      </c>
      <c r="AG201">
        <f t="shared" si="94"/>
        <v>0</v>
      </c>
      <c r="AH201">
        <f t="shared" si="95"/>
        <v>0</v>
      </c>
      <c r="AI201">
        <f t="shared" si="96"/>
        <v>0</v>
      </c>
      <c r="AJ201">
        <f t="shared" si="97"/>
        <v>0</v>
      </c>
      <c r="AK201">
        <f t="shared" si="98"/>
        <v>0</v>
      </c>
      <c r="AL201">
        <f t="shared" si="99"/>
        <v>0</v>
      </c>
      <c r="AM201">
        <f t="shared" si="100"/>
        <v>0</v>
      </c>
      <c r="AN201">
        <f t="shared" si="101"/>
        <v>1</v>
      </c>
      <c r="AO201">
        <f t="shared" si="102"/>
        <v>0</v>
      </c>
      <c r="AP201">
        <f t="shared" si="103"/>
        <v>0</v>
      </c>
      <c r="AQ201">
        <f t="shared" si="104"/>
        <v>0</v>
      </c>
      <c r="AR201">
        <f t="shared" si="105"/>
        <v>0</v>
      </c>
      <c r="AS201">
        <f t="shared" si="106"/>
        <v>0</v>
      </c>
      <c r="AT201">
        <f t="shared" si="107"/>
        <v>0</v>
      </c>
      <c r="AU201">
        <f t="shared" si="108"/>
        <v>0</v>
      </c>
      <c r="AV201">
        <f t="shared" si="109"/>
        <v>0</v>
      </c>
      <c r="AW201">
        <f t="shared" si="110"/>
        <v>0</v>
      </c>
      <c r="AX201">
        <f t="shared" si="111"/>
        <v>0</v>
      </c>
    </row>
    <row r="202" spans="1:50" ht="31.5" x14ac:dyDescent="0.25">
      <c r="A202" s="115">
        <v>201</v>
      </c>
      <c r="B202" s="64" t="s">
        <v>346</v>
      </c>
      <c r="C202" s="64" t="s">
        <v>347</v>
      </c>
      <c r="D202" s="64" t="s">
        <v>354</v>
      </c>
      <c r="E202" s="65">
        <v>1090370</v>
      </c>
      <c r="F202" s="64">
        <v>4</v>
      </c>
      <c r="G202" s="64">
        <v>0</v>
      </c>
      <c r="H202" s="64">
        <v>5</v>
      </c>
      <c r="I202" s="64">
        <v>1</v>
      </c>
      <c r="J202" s="64">
        <v>0</v>
      </c>
      <c r="K202" s="64">
        <v>4</v>
      </c>
      <c r="L202" s="64">
        <v>0</v>
      </c>
      <c r="M202" s="64">
        <v>1</v>
      </c>
      <c r="N202" s="64">
        <v>6</v>
      </c>
      <c r="O202" s="64">
        <v>0</v>
      </c>
      <c r="P202" s="64">
        <v>10</v>
      </c>
      <c r="Q202" s="64">
        <v>0</v>
      </c>
      <c r="R202" s="64">
        <v>2</v>
      </c>
      <c r="S202" s="64">
        <v>3</v>
      </c>
      <c r="T202" s="64">
        <v>0</v>
      </c>
      <c r="U202" s="64">
        <v>0</v>
      </c>
      <c r="V202" s="65">
        <v>599703.5</v>
      </c>
      <c r="W202" s="63">
        <f t="shared" si="84"/>
        <v>36</v>
      </c>
      <c r="X202">
        <f t="shared" si="85"/>
        <v>0</v>
      </c>
      <c r="Y202">
        <f t="shared" si="86"/>
        <v>0</v>
      </c>
      <c r="Z202">
        <f t="shared" si="87"/>
        <v>0</v>
      </c>
      <c r="AA202">
        <f t="shared" si="88"/>
        <v>0</v>
      </c>
      <c r="AB202">
        <f t="shared" si="89"/>
        <v>0</v>
      </c>
      <c r="AC202">
        <f t="shared" si="90"/>
        <v>0</v>
      </c>
      <c r="AD202">
        <f t="shared" si="91"/>
        <v>0</v>
      </c>
      <c r="AE202">
        <f t="shared" si="92"/>
        <v>0</v>
      </c>
      <c r="AF202">
        <f t="shared" si="93"/>
        <v>0</v>
      </c>
      <c r="AG202">
        <f t="shared" si="94"/>
        <v>0</v>
      </c>
      <c r="AH202">
        <f t="shared" si="95"/>
        <v>0</v>
      </c>
      <c r="AI202">
        <f t="shared" si="96"/>
        <v>0</v>
      </c>
      <c r="AJ202">
        <f t="shared" si="97"/>
        <v>0</v>
      </c>
      <c r="AK202">
        <f t="shared" si="98"/>
        <v>0</v>
      </c>
      <c r="AL202">
        <f t="shared" si="99"/>
        <v>0</v>
      </c>
      <c r="AM202">
        <f t="shared" si="100"/>
        <v>0</v>
      </c>
      <c r="AN202">
        <f t="shared" si="101"/>
        <v>1</v>
      </c>
      <c r="AO202">
        <f t="shared" si="102"/>
        <v>0</v>
      </c>
      <c r="AP202">
        <f t="shared" si="103"/>
        <v>0</v>
      </c>
      <c r="AQ202">
        <f t="shared" si="104"/>
        <v>0</v>
      </c>
      <c r="AR202">
        <f t="shared" si="105"/>
        <v>0</v>
      </c>
      <c r="AS202">
        <f t="shared" si="106"/>
        <v>0</v>
      </c>
      <c r="AT202">
        <f t="shared" si="107"/>
        <v>0</v>
      </c>
      <c r="AU202">
        <f t="shared" si="108"/>
        <v>0</v>
      </c>
      <c r="AV202">
        <f t="shared" si="109"/>
        <v>0</v>
      </c>
      <c r="AW202">
        <f t="shared" si="110"/>
        <v>0</v>
      </c>
      <c r="AX202">
        <f t="shared" si="111"/>
        <v>0</v>
      </c>
    </row>
    <row r="203" spans="1:50" ht="47.25" x14ac:dyDescent="0.25">
      <c r="A203" s="115">
        <v>202</v>
      </c>
      <c r="B203" s="64" t="s">
        <v>346</v>
      </c>
      <c r="C203" s="64" t="s">
        <v>249</v>
      </c>
      <c r="D203" s="64" t="s">
        <v>363</v>
      </c>
      <c r="E203" s="65">
        <v>1320000</v>
      </c>
      <c r="F203" s="64">
        <v>4</v>
      </c>
      <c r="G203" s="64">
        <v>0</v>
      </c>
      <c r="H203" s="64">
        <v>5</v>
      </c>
      <c r="I203" s="64">
        <v>3</v>
      </c>
      <c r="J203" s="64">
        <v>0</v>
      </c>
      <c r="K203" s="64">
        <v>4</v>
      </c>
      <c r="L203" s="64">
        <v>0</v>
      </c>
      <c r="M203" s="64">
        <v>1</v>
      </c>
      <c r="N203" s="64">
        <v>1</v>
      </c>
      <c r="O203" s="64">
        <v>0</v>
      </c>
      <c r="P203" s="64">
        <v>10</v>
      </c>
      <c r="Q203" s="64">
        <v>0</v>
      </c>
      <c r="R203" s="64">
        <v>2</v>
      </c>
      <c r="S203" s="64">
        <v>3</v>
      </c>
      <c r="T203" s="64">
        <v>3</v>
      </c>
      <c r="U203" s="64">
        <v>0</v>
      </c>
      <c r="V203" s="65">
        <v>726000</v>
      </c>
      <c r="W203" s="63">
        <f t="shared" si="84"/>
        <v>36</v>
      </c>
      <c r="X203">
        <f t="shared" si="85"/>
        <v>0</v>
      </c>
      <c r="Y203">
        <f t="shared" si="86"/>
        <v>0</v>
      </c>
      <c r="Z203">
        <f t="shared" si="87"/>
        <v>0</v>
      </c>
      <c r="AA203">
        <f t="shared" si="88"/>
        <v>0</v>
      </c>
      <c r="AB203">
        <f t="shared" si="89"/>
        <v>0</v>
      </c>
      <c r="AC203">
        <f t="shared" si="90"/>
        <v>0</v>
      </c>
      <c r="AD203">
        <f t="shared" si="91"/>
        <v>0</v>
      </c>
      <c r="AE203">
        <f t="shared" si="92"/>
        <v>0</v>
      </c>
      <c r="AF203">
        <f t="shared" si="93"/>
        <v>0</v>
      </c>
      <c r="AG203">
        <f t="shared" si="94"/>
        <v>0</v>
      </c>
      <c r="AH203">
        <f t="shared" si="95"/>
        <v>0</v>
      </c>
      <c r="AI203">
        <f t="shared" si="96"/>
        <v>0</v>
      </c>
      <c r="AJ203">
        <f t="shared" si="97"/>
        <v>0</v>
      </c>
      <c r="AK203">
        <f t="shared" si="98"/>
        <v>0</v>
      </c>
      <c r="AL203">
        <f t="shared" si="99"/>
        <v>0</v>
      </c>
      <c r="AM203">
        <f t="shared" si="100"/>
        <v>0</v>
      </c>
      <c r="AN203">
        <f t="shared" si="101"/>
        <v>1</v>
      </c>
      <c r="AO203">
        <f t="shared" si="102"/>
        <v>0</v>
      </c>
      <c r="AP203">
        <f t="shared" si="103"/>
        <v>0</v>
      </c>
      <c r="AQ203">
        <f t="shared" si="104"/>
        <v>0</v>
      </c>
      <c r="AR203">
        <f t="shared" si="105"/>
        <v>0</v>
      </c>
      <c r="AS203">
        <f t="shared" si="106"/>
        <v>0</v>
      </c>
      <c r="AT203">
        <f t="shared" si="107"/>
        <v>0</v>
      </c>
      <c r="AU203">
        <f t="shared" si="108"/>
        <v>0</v>
      </c>
      <c r="AV203">
        <f t="shared" si="109"/>
        <v>0</v>
      </c>
      <c r="AW203">
        <f t="shared" si="110"/>
        <v>0</v>
      </c>
      <c r="AX203">
        <f t="shared" si="111"/>
        <v>0</v>
      </c>
    </row>
    <row r="204" spans="1:50" ht="94.5" x14ac:dyDescent="0.25">
      <c r="A204" s="115">
        <v>203</v>
      </c>
      <c r="B204" s="64" t="s">
        <v>513</v>
      </c>
      <c r="C204" s="64" t="s">
        <v>537</v>
      </c>
      <c r="D204" s="64" t="s">
        <v>538</v>
      </c>
      <c r="E204" s="65">
        <v>1443600</v>
      </c>
      <c r="F204" s="64">
        <v>10</v>
      </c>
      <c r="G204" s="64">
        <v>0</v>
      </c>
      <c r="H204" s="64">
        <v>3</v>
      </c>
      <c r="I204" s="64">
        <v>1</v>
      </c>
      <c r="J204" s="64">
        <v>0</v>
      </c>
      <c r="K204" s="64">
        <v>1</v>
      </c>
      <c r="L204" s="64">
        <v>0</v>
      </c>
      <c r="M204" s="64">
        <v>1</v>
      </c>
      <c r="N204" s="64">
        <v>10</v>
      </c>
      <c r="O204" s="64">
        <v>0</v>
      </c>
      <c r="P204" s="64">
        <v>3</v>
      </c>
      <c r="Q204" s="64">
        <v>2</v>
      </c>
      <c r="R204" s="64">
        <v>2</v>
      </c>
      <c r="S204" s="64">
        <v>3</v>
      </c>
      <c r="T204" s="64">
        <v>0</v>
      </c>
      <c r="U204" s="64">
        <v>0</v>
      </c>
      <c r="V204" s="65">
        <v>505260</v>
      </c>
      <c r="W204" s="63">
        <f t="shared" si="84"/>
        <v>36</v>
      </c>
      <c r="X204">
        <f t="shared" si="85"/>
        <v>0</v>
      </c>
      <c r="Y204">
        <f t="shared" si="86"/>
        <v>0</v>
      </c>
      <c r="Z204">
        <f t="shared" si="87"/>
        <v>0</v>
      </c>
      <c r="AA204">
        <f t="shared" si="88"/>
        <v>0</v>
      </c>
      <c r="AB204">
        <f t="shared" si="89"/>
        <v>0</v>
      </c>
      <c r="AC204">
        <f t="shared" si="90"/>
        <v>0</v>
      </c>
      <c r="AD204">
        <f t="shared" si="91"/>
        <v>0</v>
      </c>
      <c r="AE204">
        <f t="shared" si="92"/>
        <v>0</v>
      </c>
      <c r="AF204">
        <f t="shared" si="93"/>
        <v>0</v>
      </c>
      <c r="AG204">
        <f t="shared" si="94"/>
        <v>0</v>
      </c>
      <c r="AH204">
        <f t="shared" si="95"/>
        <v>0</v>
      </c>
      <c r="AI204">
        <f t="shared" si="96"/>
        <v>0</v>
      </c>
      <c r="AJ204">
        <f t="shared" si="97"/>
        <v>0</v>
      </c>
      <c r="AK204">
        <f t="shared" si="98"/>
        <v>0</v>
      </c>
      <c r="AL204">
        <f t="shared" si="99"/>
        <v>0</v>
      </c>
      <c r="AM204">
        <f t="shared" si="100"/>
        <v>0</v>
      </c>
      <c r="AN204">
        <f t="shared" si="101"/>
        <v>0</v>
      </c>
      <c r="AO204">
        <f t="shared" si="102"/>
        <v>0</v>
      </c>
      <c r="AP204">
        <f t="shared" si="103"/>
        <v>0</v>
      </c>
      <c r="AQ204">
        <f t="shared" si="104"/>
        <v>0</v>
      </c>
      <c r="AR204">
        <f t="shared" si="105"/>
        <v>0</v>
      </c>
      <c r="AS204">
        <f t="shared" si="106"/>
        <v>0</v>
      </c>
      <c r="AT204">
        <f t="shared" si="107"/>
        <v>0</v>
      </c>
      <c r="AU204">
        <f t="shared" si="108"/>
        <v>0</v>
      </c>
      <c r="AV204">
        <f t="shared" si="109"/>
        <v>0</v>
      </c>
      <c r="AW204">
        <f t="shared" si="110"/>
        <v>0</v>
      </c>
      <c r="AX204">
        <f t="shared" si="111"/>
        <v>1</v>
      </c>
    </row>
    <row r="205" spans="1:50" ht="94.5" x14ac:dyDescent="0.25">
      <c r="A205" s="115">
        <v>204</v>
      </c>
      <c r="B205" s="64" t="s">
        <v>513</v>
      </c>
      <c r="C205" s="64" t="s">
        <v>549</v>
      </c>
      <c r="D205" s="64" t="s">
        <v>550</v>
      </c>
      <c r="E205" s="65">
        <v>2100000</v>
      </c>
      <c r="F205" s="64">
        <v>10</v>
      </c>
      <c r="G205" s="64">
        <v>0</v>
      </c>
      <c r="H205" s="64">
        <v>5</v>
      </c>
      <c r="I205" s="64">
        <v>1</v>
      </c>
      <c r="J205" s="64">
        <v>0</v>
      </c>
      <c r="K205" s="64">
        <v>1</v>
      </c>
      <c r="L205" s="64">
        <v>0</v>
      </c>
      <c r="M205" s="64">
        <v>1</v>
      </c>
      <c r="N205" s="64">
        <v>10</v>
      </c>
      <c r="O205" s="64">
        <v>0</v>
      </c>
      <c r="P205" s="64">
        <v>3</v>
      </c>
      <c r="Q205" s="64">
        <v>2</v>
      </c>
      <c r="R205" s="64">
        <v>0</v>
      </c>
      <c r="S205" s="64">
        <v>3</v>
      </c>
      <c r="T205" s="64">
        <v>0</v>
      </c>
      <c r="U205" s="64">
        <v>0</v>
      </c>
      <c r="V205" s="60">
        <v>777000</v>
      </c>
      <c r="W205" s="63">
        <f t="shared" si="84"/>
        <v>36</v>
      </c>
      <c r="X205">
        <f t="shared" si="85"/>
        <v>0</v>
      </c>
      <c r="Y205">
        <f t="shared" si="86"/>
        <v>0</v>
      </c>
      <c r="Z205">
        <f t="shared" si="87"/>
        <v>0</v>
      </c>
      <c r="AA205">
        <f t="shared" si="88"/>
        <v>0</v>
      </c>
      <c r="AB205">
        <f t="shared" si="89"/>
        <v>0</v>
      </c>
      <c r="AC205">
        <f t="shared" si="90"/>
        <v>0</v>
      </c>
      <c r="AD205">
        <f t="shared" si="91"/>
        <v>0</v>
      </c>
      <c r="AE205">
        <f t="shared" si="92"/>
        <v>0</v>
      </c>
      <c r="AF205">
        <f t="shared" si="93"/>
        <v>0</v>
      </c>
      <c r="AG205">
        <f t="shared" si="94"/>
        <v>0</v>
      </c>
      <c r="AH205">
        <f t="shared" si="95"/>
        <v>0</v>
      </c>
      <c r="AI205">
        <f t="shared" si="96"/>
        <v>0</v>
      </c>
      <c r="AJ205">
        <f t="shared" si="97"/>
        <v>0</v>
      </c>
      <c r="AK205">
        <f t="shared" si="98"/>
        <v>0</v>
      </c>
      <c r="AL205">
        <f t="shared" si="99"/>
        <v>0</v>
      </c>
      <c r="AM205">
        <f t="shared" si="100"/>
        <v>0</v>
      </c>
      <c r="AN205">
        <f t="shared" si="101"/>
        <v>0</v>
      </c>
      <c r="AO205">
        <f t="shared" si="102"/>
        <v>0</v>
      </c>
      <c r="AP205">
        <f t="shared" si="103"/>
        <v>0</v>
      </c>
      <c r="AQ205">
        <f t="shared" si="104"/>
        <v>0</v>
      </c>
      <c r="AR205">
        <f t="shared" si="105"/>
        <v>0</v>
      </c>
      <c r="AS205">
        <f t="shared" si="106"/>
        <v>0</v>
      </c>
      <c r="AT205">
        <f t="shared" si="107"/>
        <v>0</v>
      </c>
      <c r="AU205">
        <f t="shared" si="108"/>
        <v>0</v>
      </c>
      <c r="AV205">
        <f t="shared" si="109"/>
        <v>0</v>
      </c>
      <c r="AW205">
        <f t="shared" si="110"/>
        <v>0</v>
      </c>
      <c r="AX205">
        <f t="shared" si="111"/>
        <v>1</v>
      </c>
    </row>
    <row r="206" spans="1:50" ht="157.5" x14ac:dyDescent="0.25">
      <c r="A206" s="115">
        <v>205</v>
      </c>
      <c r="B206" s="64" t="s">
        <v>513</v>
      </c>
      <c r="C206" s="61" t="s">
        <v>593</v>
      </c>
      <c r="D206" s="61" t="s">
        <v>594</v>
      </c>
      <c r="E206" s="60">
        <v>1100000</v>
      </c>
      <c r="F206" s="61">
        <v>10</v>
      </c>
      <c r="G206" s="61">
        <v>0</v>
      </c>
      <c r="H206" s="61">
        <v>3</v>
      </c>
      <c r="I206" s="61">
        <v>1</v>
      </c>
      <c r="J206" s="61">
        <v>0</v>
      </c>
      <c r="K206" s="61">
        <v>1</v>
      </c>
      <c r="L206" s="61">
        <v>0</v>
      </c>
      <c r="M206" s="61">
        <v>1</v>
      </c>
      <c r="N206" s="61">
        <v>3</v>
      </c>
      <c r="O206" s="61">
        <v>0</v>
      </c>
      <c r="P206" s="61">
        <v>10</v>
      </c>
      <c r="Q206" s="61">
        <v>2</v>
      </c>
      <c r="R206" s="61">
        <v>2</v>
      </c>
      <c r="S206" s="61">
        <v>3</v>
      </c>
      <c r="T206" s="61">
        <v>0</v>
      </c>
      <c r="U206" s="61">
        <v>0</v>
      </c>
      <c r="V206" s="60">
        <v>407000</v>
      </c>
      <c r="W206" s="63">
        <f t="shared" si="84"/>
        <v>36</v>
      </c>
      <c r="X206">
        <f t="shared" si="85"/>
        <v>0</v>
      </c>
      <c r="Y206">
        <f t="shared" si="86"/>
        <v>0</v>
      </c>
      <c r="Z206">
        <f t="shared" si="87"/>
        <v>0</v>
      </c>
      <c r="AA206">
        <f t="shared" si="88"/>
        <v>0</v>
      </c>
      <c r="AB206">
        <f t="shared" si="89"/>
        <v>0</v>
      </c>
      <c r="AC206">
        <f t="shared" si="90"/>
        <v>0</v>
      </c>
      <c r="AD206">
        <f t="shared" si="91"/>
        <v>0</v>
      </c>
      <c r="AE206">
        <f t="shared" si="92"/>
        <v>0</v>
      </c>
      <c r="AF206">
        <f t="shared" si="93"/>
        <v>0</v>
      </c>
      <c r="AG206">
        <f t="shared" si="94"/>
        <v>0</v>
      </c>
      <c r="AH206">
        <f t="shared" si="95"/>
        <v>0</v>
      </c>
      <c r="AI206">
        <f t="shared" si="96"/>
        <v>0</v>
      </c>
      <c r="AJ206">
        <f t="shared" si="97"/>
        <v>0</v>
      </c>
      <c r="AK206">
        <f t="shared" si="98"/>
        <v>0</v>
      </c>
      <c r="AL206">
        <f t="shared" si="99"/>
        <v>0</v>
      </c>
      <c r="AM206">
        <f t="shared" si="100"/>
        <v>0</v>
      </c>
      <c r="AN206">
        <f t="shared" si="101"/>
        <v>0</v>
      </c>
      <c r="AO206">
        <f t="shared" si="102"/>
        <v>0</v>
      </c>
      <c r="AP206">
        <f t="shared" si="103"/>
        <v>0</v>
      </c>
      <c r="AQ206">
        <f t="shared" si="104"/>
        <v>0</v>
      </c>
      <c r="AR206">
        <f t="shared" si="105"/>
        <v>0</v>
      </c>
      <c r="AS206">
        <f t="shared" si="106"/>
        <v>0</v>
      </c>
      <c r="AT206">
        <f t="shared" si="107"/>
        <v>0</v>
      </c>
      <c r="AU206">
        <f t="shared" si="108"/>
        <v>0</v>
      </c>
      <c r="AV206">
        <f t="shared" si="109"/>
        <v>0</v>
      </c>
      <c r="AW206">
        <f t="shared" si="110"/>
        <v>0</v>
      </c>
      <c r="AX206">
        <f t="shared" si="111"/>
        <v>1</v>
      </c>
    </row>
    <row r="207" spans="1:50" ht="110.25" x14ac:dyDescent="0.25">
      <c r="A207" s="115">
        <v>206</v>
      </c>
      <c r="B207" s="64" t="s">
        <v>644</v>
      </c>
      <c r="C207" s="64" t="s">
        <v>645</v>
      </c>
      <c r="D207" s="64" t="s">
        <v>646</v>
      </c>
      <c r="E207" s="65">
        <v>950000</v>
      </c>
      <c r="F207" s="64">
        <v>10</v>
      </c>
      <c r="G207" s="64">
        <v>0</v>
      </c>
      <c r="H207" s="64">
        <v>3</v>
      </c>
      <c r="I207" s="64">
        <v>1</v>
      </c>
      <c r="J207" s="64">
        <v>0</v>
      </c>
      <c r="K207" s="64">
        <v>1</v>
      </c>
      <c r="L207" s="64">
        <v>0</v>
      </c>
      <c r="M207" s="64">
        <v>1</v>
      </c>
      <c r="N207" s="64">
        <v>4</v>
      </c>
      <c r="O207" s="64">
        <v>0</v>
      </c>
      <c r="P207" s="64">
        <v>10</v>
      </c>
      <c r="Q207" s="64">
        <v>1</v>
      </c>
      <c r="R207" s="64">
        <v>2</v>
      </c>
      <c r="S207" s="64">
        <v>3</v>
      </c>
      <c r="T207" s="64">
        <v>0</v>
      </c>
      <c r="U207" s="64">
        <v>0</v>
      </c>
      <c r="V207" s="65">
        <v>3155000</v>
      </c>
      <c r="W207" s="63">
        <f t="shared" si="84"/>
        <v>36</v>
      </c>
      <c r="X207">
        <f t="shared" si="85"/>
        <v>0</v>
      </c>
      <c r="Y207">
        <f t="shared" si="86"/>
        <v>0</v>
      </c>
      <c r="Z207">
        <f t="shared" si="87"/>
        <v>0</v>
      </c>
      <c r="AA207">
        <f t="shared" si="88"/>
        <v>0</v>
      </c>
      <c r="AB207">
        <f t="shared" si="89"/>
        <v>0</v>
      </c>
      <c r="AC207">
        <f t="shared" si="90"/>
        <v>0</v>
      </c>
      <c r="AD207">
        <f t="shared" si="91"/>
        <v>0</v>
      </c>
      <c r="AE207">
        <f t="shared" si="92"/>
        <v>0</v>
      </c>
      <c r="AF207">
        <f t="shared" si="93"/>
        <v>0</v>
      </c>
      <c r="AG207">
        <f t="shared" si="94"/>
        <v>0</v>
      </c>
      <c r="AH207">
        <f t="shared" si="95"/>
        <v>0</v>
      </c>
      <c r="AI207">
        <f t="shared" si="96"/>
        <v>0</v>
      </c>
      <c r="AJ207">
        <f t="shared" si="97"/>
        <v>0</v>
      </c>
      <c r="AK207">
        <f t="shared" si="98"/>
        <v>0</v>
      </c>
      <c r="AL207">
        <f t="shared" si="99"/>
        <v>0</v>
      </c>
      <c r="AM207">
        <f t="shared" si="100"/>
        <v>0</v>
      </c>
      <c r="AN207">
        <f t="shared" si="101"/>
        <v>0</v>
      </c>
      <c r="AO207">
        <f t="shared" si="102"/>
        <v>0</v>
      </c>
      <c r="AP207">
        <f t="shared" si="103"/>
        <v>0</v>
      </c>
      <c r="AQ207">
        <f t="shared" si="104"/>
        <v>0</v>
      </c>
      <c r="AR207">
        <f t="shared" si="105"/>
        <v>0</v>
      </c>
      <c r="AS207">
        <f t="shared" si="106"/>
        <v>0</v>
      </c>
      <c r="AT207">
        <f t="shared" si="107"/>
        <v>0</v>
      </c>
      <c r="AU207">
        <f t="shared" si="108"/>
        <v>0</v>
      </c>
      <c r="AV207">
        <f t="shared" si="109"/>
        <v>0</v>
      </c>
      <c r="AW207">
        <f t="shared" si="110"/>
        <v>0</v>
      </c>
      <c r="AX207">
        <f t="shared" si="111"/>
        <v>1</v>
      </c>
    </row>
    <row r="208" spans="1:50" ht="110.25" x14ac:dyDescent="0.25">
      <c r="A208" s="115">
        <v>207</v>
      </c>
      <c r="B208" s="30" t="s">
        <v>644</v>
      </c>
      <c r="C208" s="30" t="s">
        <v>763</v>
      </c>
      <c r="D208" s="30" t="s">
        <v>764</v>
      </c>
      <c r="E208" s="102">
        <v>1980000</v>
      </c>
      <c r="F208" s="30">
        <v>10</v>
      </c>
      <c r="G208" s="30">
        <v>4</v>
      </c>
      <c r="H208" s="30">
        <v>3</v>
      </c>
      <c r="I208" s="30">
        <v>2</v>
      </c>
      <c r="J208" s="30">
        <v>0</v>
      </c>
      <c r="K208" s="30">
        <v>1</v>
      </c>
      <c r="L208" s="30">
        <v>0</v>
      </c>
      <c r="M208" s="30">
        <v>1</v>
      </c>
      <c r="N208" s="30">
        <v>5</v>
      </c>
      <c r="O208" s="30">
        <v>1</v>
      </c>
      <c r="P208" s="30">
        <v>1</v>
      </c>
      <c r="Q208" s="30">
        <v>2</v>
      </c>
      <c r="R208" s="30">
        <v>2</v>
      </c>
      <c r="S208" s="30">
        <v>3</v>
      </c>
      <c r="T208" s="30">
        <v>1</v>
      </c>
      <c r="U208" s="30">
        <v>0</v>
      </c>
      <c r="V208" s="102">
        <v>714780</v>
      </c>
      <c r="W208" s="103">
        <f t="shared" si="84"/>
        <v>36</v>
      </c>
      <c r="X208">
        <f t="shared" si="85"/>
        <v>0</v>
      </c>
      <c r="Y208">
        <f t="shared" si="86"/>
        <v>0</v>
      </c>
      <c r="Z208">
        <f t="shared" si="87"/>
        <v>0</v>
      </c>
      <c r="AA208">
        <f t="shared" si="88"/>
        <v>0</v>
      </c>
      <c r="AB208">
        <f t="shared" si="89"/>
        <v>0</v>
      </c>
      <c r="AC208">
        <f t="shared" si="90"/>
        <v>0</v>
      </c>
      <c r="AD208">
        <f t="shared" si="91"/>
        <v>0</v>
      </c>
      <c r="AE208">
        <f t="shared" si="92"/>
        <v>0</v>
      </c>
      <c r="AF208">
        <f t="shared" si="93"/>
        <v>0</v>
      </c>
      <c r="AG208">
        <f t="shared" si="94"/>
        <v>0</v>
      </c>
      <c r="AH208">
        <f t="shared" si="95"/>
        <v>0</v>
      </c>
      <c r="AI208">
        <f t="shared" si="96"/>
        <v>0</v>
      </c>
      <c r="AJ208">
        <f t="shared" si="97"/>
        <v>0</v>
      </c>
      <c r="AK208">
        <f t="shared" si="98"/>
        <v>0</v>
      </c>
      <c r="AL208">
        <f t="shared" si="99"/>
        <v>0</v>
      </c>
      <c r="AM208">
        <f t="shared" si="100"/>
        <v>0</v>
      </c>
      <c r="AN208">
        <f t="shared" si="101"/>
        <v>0</v>
      </c>
      <c r="AO208">
        <f t="shared" si="102"/>
        <v>0</v>
      </c>
      <c r="AP208">
        <f t="shared" si="103"/>
        <v>0</v>
      </c>
      <c r="AQ208">
        <f t="shared" si="104"/>
        <v>0</v>
      </c>
      <c r="AR208">
        <f t="shared" si="105"/>
        <v>0</v>
      </c>
      <c r="AS208">
        <f t="shared" si="106"/>
        <v>0</v>
      </c>
      <c r="AT208">
        <f t="shared" si="107"/>
        <v>0</v>
      </c>
      <c r="AU208">
        <f t="shared" si="108"/>
        <v>0</v>
      </c>
      <c r="AV208">
        <f t="shared" si="109"/>
        <v>0</v>
      </c>
      <c r="AW208">
        <f t="shared" si="110"/>
        <v>0</v>
      </c>
      <c r="AX208">
        <f t="shared" si="111"/>
        <v>1</v>
      </c>
    </row>
    <row r="209" spans="1:50" ht="63" x14ac:dyDescent="0.25">
      <c r="A209" s="115">
        <v>208</v>
      </c>
      <c r="B209" s="21" t="s">
        <v>644</v>
      </c>
      <c r="C209" s="26" t="s">
        <v>720</v>
      </c>
      <c r="D209" s="26" t="s">
        <v>721</v>
      </c>
      <c r="E209" s="29">
        <v>700000</v>
      </c>
      <c r="F209" s="26" t="s">
        <v>1586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9">
        <v>0</v>
      </c>
      <c r="W209" s="5">
        <f t="shared" si="84"/>
        <v>0</v>
      </c>
      <c r="X209">
        <f t="shared" si="85"/>
        <v>0</v>
      </c>
      <c r="Y209">
        <f t="shared" si="86"/>
        <v>0</v>
      </c>
      <c r="Z209">
        <f t="shared" si="87"/>
        <v>0</v>
      </c>
      <c r="AA209">
        <f t="shared" si="88"/>
        <v>0</v>
      </c>
      <c r="AB209">
        <f t="shared" si="89"/>
        <v>0</v>
      </c>
      <c r="AC209">
        <f t="shared" si="90"/>
        <v>0</v>
      </c>
      <c r="AD209">
        <f t="shared" si="91"/>
        <v>0</v>
      </c>
      <c r="AE209">
        <f t="shared" si="92"/>
        <v>0</v>
      </c>
      <c r="AF209">
        <f t="shared" si="93"/>
        <v>0</v>
      </c>
      <c r="AG209">
        <f t="shared" si="94"/>
        <v>0</v>
      </c>
      <c r="AH209">
        <f t="shared" si="95"/>
        <v>0</v>
      </c>
      <c r="AI209">
        <f t="shared" si="96"/>
        <v>0</v>
      </c>
      <c r="AJ209">
        <f t="shared" si="97"/>
        <v>0</v>
      </c>
      <c r="AK209">
        <f t="shared" si="98"/>
        <v>0</v>
      </c>
      <c r="AL209">
        <f t="shared" si="99"/>
        <v>0</v>
      </c>
      <c r="AM209">
        <f t="shared" si="100"/>
        <v>0</v>
      </c>
      <c r="AN209">
        <f t="shared" si="101"/>
        <v>0</v>
      </c>
      <c r="AO209">
        <f t="shared" si="102"/>
        <v>0</v>
      </c>
      <c r="AP209">
        <f t="shared" si="103"/>
        <v>0</v>
      </c>
      <c r="AQ209">
        <f t="shared" si="104"/>
        <v>0</v>
      </c>
      <c r="AR209">
        <f t="shared" si="105"/>
        <v>0</v>
      </c>
      <c r="AS209">
        <f t="shared" si="106"/>
        <v>0</v>
      </c>
      <c r="AT209">
        <f t="shared" si="107"/>
        <v>0</v>
      </c>
      <c r="AU209">
        <f t="shared" si="108"/>
        <v>0</v>
      </c>
      <c r="AV209">
        <f t="shared" si="109"/>
        <v>0</v>
      </c>
      <c r="AW209">
        <f t="shared" si="110"/>
        <v>0</v>
      </c>
      <c r="AX209">
        <f t="shared" si="111"/>
        <v>1</v>
      </c>
    </row>
    <row r="210" spans="1:50" ht="94.5" x14ac:dyDescent="0.25">
      <c r="A210" s="115">
        <v>209</v>
      </c>
      <c r="B210" s="30" t="s">
        <v>644</v>
      </c>
      <c r="C210" s="30" t="s">
        <v>769</v>
      </c>
      <c r="D210" s="30" t="s">
        <v>770</v>
      </c>
      <c r="E210" s="102">
        <v>760000</v>
      </c>
      <c r="F210" s="30">
        <v>10</v>
      </c>
      <c r="G210" s="30">
        <v>4</v>
      </c>
      <c r="H210" s="30">
        <v>3</v>
      </c>
      <c r="I210" s="30">
        <v>1</v>
      </c>
      <c r="J210" s="30">
        <v>0</v>
      </c>
      <c r="K210" s="30">
        <v>1</v>
      </c>
      <c r="L210" s="30">
        <v>0</v>
      </c>
      <c r="M210" s="30">
        <v>1</v>
      </c>
      <c r="N210" s="30">
        <v>5</v>
      </c>
      <c r="O210" s="30">
        <v>1</v>
      </c>
      <c r="P210" s="30">
        <v>2</v>
      </c>
      <c r="Q210" s="30">
        <v>2</v>
      </c>
      <c r="R210" s="30">
        <v>2</v>
      </c>
      <c r="S210" s="30">
        <v>3</v>
      </c>
      <c r="T210" s="30">
        <v>1</v>
      </c>
      <c r="U210" s="30">
        <v>0</v>
      </c>
      <c r="V210" s="102">
        <v>271320</v>
      </c>
      <c r="W210" s="103">
        <f t="shared" si="84"/>
        <v>36</v>
      </c>
      <c r="X210">
        <f t="shared" si="85"/>
        <v>0</v>
      </c>
      <c r="Y210">
        <f t="shared" si="86"/>
        <v>0</v>
      </c>
      <c r="Z210">
        <f t="shared" si="87"/>
        <v>0</v>
      </c>
      <c r="AA210">
        <f t="shared" si="88"/>
        <v>0</v>
      </c>
      <c r="AB210">
        <f t="shared" si="89"/>
        <v>0</v>
      </c>
      <c r="AC210">
        <f t="shared" si="90"/>
        <v>0</v>
      </c>
      <c r="AD210">
        <f t="shared" si="91"/>
        <v>0</v>
      </c>
      <c r="AE210">
        <f t="shared" si="92"/>
        <v>0</v>
      </c>
      <c r="AF210">
        <f t="shared" si="93"/>
        <v>0</v>
      </c>
      <c r="AG210">
        <f t="shared" si="94"/>
        <v>0</v>
      </c>
      <c r="AH210">
        <f t="shared" si="95"/>
        <v>0</v>
      </c>
      <c r="AI210">
        <f t="shared" si="96"/>
        <v>0</v>
      </c>
      <c r="AJ210">
        <f t="shared" si="97"/>
        <v>0</v>
      </c>
      <c r="AK210">
        <f t="shared" si="98"/>
        <v>0</v>
      </c>
      <c r="AL210">
        <f t="shared" si="99"/>
        <v>0</v>
      </c>
      <c r="AM210">
        <f t="shared" si="100"/>
        <v>0</v>
      </c>
      <c r="AN210">
        <f t="shared" si="101"/>
        <v>0</v>
      </c>
      <c r="AO210">
        <f t="shared" si="102"/>
        <v>0</v>
      </c>
      <c r="AP210">
        <f t="shared" si="103"/>
        <v>0</v>
      </c>
      <c r="AQ210">
        <f t="shared" si="104"/>
        <v>0</v>
      </c>
      <c r="AR210">
        <f t="shared" si="105"/>
        <v>0</v>
      </c>
      <c r="AS210">
        <f t="shared" si="106"/>
        <v>0</v>
      </c>
      <c r="AT210">
        <f t="shared" si="107"/>
        <v>0</v>
      </c>
      <c r="AU210">
        <f t="shared" si="108"/>
        <v>0</v>
      </c>
      <c r="AV210">
        <f t="shared" si="109"/>
        <v>0</v>
      </c>
      <c r="AW210">
        <f t="shared" si="110"/>
        <v>0</v>
      </c>
      <c r="AX210">
        <f t="shared" si="111"/>
        <v>1</v>
      </c>
    </row>
    <row r="211" spans="1:50" ht="31.5" x14ac:dyDescent="0.25">
      <c r="A211" s="115">
        <v>210</v>
      </c>
      <c r="B211" s="30" t="s">
        <v>644</v>
      </c>
      <c r="C211" s="30" t="s">
        <v>711</v>
      </c>
      <c r="D211" s="30" t="s">
        <v>779</v>
      </c>
      <c r="E211" s="102">
        <v>1420000</v>
      </c>
      <c r="F211" s="30">
        <v>10</v>
      </c>
      <c r="G211" s="30">
        <v>4</v>
      </c>
      <c r="H211" s="30">
        <v>3</v>
      </c>
      <c r="I211" s="30">
        <v>3</v>
      </c>
      <c r="J211" s="30">
        <v>0</v>
      </c>
      <c r="K211" s="30">
        <v>1</v>
      </c>
      <c r="L211" s="30">
        <v>0</v>
      </c>
      <c r="M211" s="30">
        <v>1</v>
      </c>
      <c r="N211" s="30">
        <v>4</v>
      </c>
      <c r="O211" s="30">
        <v>1</v>
      </c>
      <c r="P211" s="30">
        <v>1</v>
      </c>
      <c r="Q211" s="30">
        <v>2</v>
      </c>
      <c r="R211" s="30">
        <v>2</v>
      </c>
      <c r="S211" s="30">
        <v>3</v>
      </c>
      <c r="T211" s="30">
        <v>1</v>
      </c>
      <c r="U211" s="30">
        <v>0</v>
      </c>
      <c r="V211" s="102">
        <v>525400</v>
      </c>
      <c r="W211" s="103">
        <f t="shared" si="84"/>
        <v>36</v>
      </c>
      <c r="X211">
        <f t="shared" si="85"/>
        <v>0</v>
      </c>
      <c r="Y211">
        <f t="shared" si="86"/>
        <v>0</v>
      </c>
      <c r="Z211">
        <f t="shared" si="87"/>
        <v>0</v>
      </c>
      <c r="AA211">
        <f t="shared" si="88"/>
        <v>0</v>
      </c>
      <c r="AB211">
        <f t="shared" si="89"/>
        <v>0</v>
      </c>
      <c r="AC211">
        <f t="shared" si="90"/>
        <v>0</v>
      </c>
      <c r="AD211">
        <f t="shared" si="91"/>
        <v>0</v>
      </c>
      <c r="AE211">
        <f t="shared" si="92"/>
        <v>0</v>
      </c>
      <c r="AF211">
        <f t="shared" si="93"/>
        <v>0</v>
      </c>
      <c r="AG211">
        <f t="shared" si="94"/>
        <v>0</v>
      </c>
      <c r="AH211">
        <f t="shared" si="95"/>
        <v>0</v>
      </c>
      <c r="AI211">
        <f t="shared" si="96"/>
        <v>0</v>
      </c>
      <c r="AJ211">
        <f t="shared" si="97"/>
        <v>0</v>
      </c>
      <c r="AK211">
        <f t="shared" si="98"/>
        <v>0</v>
      </c>
      <c r="AL211">
        <f t="shared" si="99"/>
        <v>0</v>
      </c>
      <c r="AM211">
        <f t="shared" si="100"/>
        <v>0</v>
      </c>
      <c r="AN211">
        <f t="shared" si="101"/>
        <v>0</v>
      </c>
      <c r="AO211">
        <f t="shared" si="102"/>
        <v>0</v>
      </c>
      <c r="AP211">
        <f t="shared" si="103"/>
        <v>0</v>
      </c>
      <c r="AQ211">
        <f t="shared" si="104"/>
        <v>0</v>
      </c>
      <c r="AR211">
        <f t="shared" si="105"/>
        <v>0</v>
      </c>
      <c r="AS211">
        <f t="shared" si="106"/>
        <v>0</v>
      </c>
      <c r="AT211">
        <f t="shared" si="107"/>
        <v>0</v>
      </c>
      <c r="AU211">
        <f t="shared" si="108"/>
        <v>0</v>
      </c>
      <c r="AV211">
        <f t="shared" si="109"/>
        <v>0</v>
      </c>
      <c r="AW211">
        <f t="shared" si="110"/>
        <v>0</v>
      </c>
      <c r="AX211">
        <f t="shared" si="111"/>
        <v>1</v>
      </c>
    </row>
    <row r="212" spans="1:50" ht="173.25" x14ac:dyDescent="0.25">
      <c r="A212" s="115">
        <v>211</v>
      </c>
      <c r="B212" s="104" t="s">
        <v>1258</v>
      </c>
      <c r="C212" s="104" t="s">
        <v>1269</v>
      </c>
      <c r="D212" s="104" t="s">
        <v>1270</v>
      </c>
      <c r="E212" s="105">
        <v>1951750</v>
      </c>
      <c r="F212" s="50">
        <v>10</v>
      </c>
      <c r="G212" s="104">
        <v>0</v>
      </c>
      <c r="H212" s="104">
        <v>5</v>
      </c>
      <c r="I212" s="104">
        <v>1</v>
      </c>
      <c r="J212" s="104">
        <v>0</v>
      </c>
      <c r="K212" s="104">
        <v>2</v>
      </c>
      <c r="L212" s="104">
        <v>0</v>
      </c>
      <c r="M212" s="104">
        <v>1</v>
      </c>
      <c r="N212" s="104">
        <v>10</v>
      </c>
      <c r="O212" s="50">
        <v>0</v>
      </c>
      <c r="P212" s="50">
        <v>0</v>
      </c>
      <c r="Q212" s="104">
        <v>2</v>
      </c>
      <c r="R212" s="104">
        <v>2</v>
      </c>
      <c r="S212" s="104">
        <v>3</v>
      </c>
      <c r="T212" s="104">
        <v>0</v>
      </c>
      <c r="U212" s="104">
        <v>0</v>
      </c>
      <c r="V212" s="105">
        <v>816050</v>
      </c>
      <c r="W212" s="103">
        <f t="shared" si="84"/>
        <v>36</v>
      </c>
      <c r="X212">
        <f t="shared" si="85"/>
        <v>0</v>
      </c>
      <c r="Y212">
        <f t="shared" si="86"/>
        <v>0</v>
      </c>
      <c r="Z212">
        <f t="shared" si="87"/>
        <v>0</v>
      </c>
      <c r="AA212">
        <f t="shared" si="88"/>
        <v>0</v>
      </c>
      <c r="AB212">
        <f t="shared" si="89"/>
        <v>0</v>
      </c>
      <c r="AC212">
        <f t="shared" si="90"/>
        <v>0</v>
      </c>
      <c r="AD212">
        <f t="shared" si="91"/>
        <v>0</v>
      </c>
      <c r="AE212">
        <f t="shared" si="92"/>
        <v>0</v>
      </c>
      <c r="AF212">
        <f t="shared" si="93"/>
        <v>0</v>
      </c>
      <c r="AG212">
        <f t="shared" si="94"/>
        <v>0</v>
      </c>
      <c r="AH212">
        <f t="shared" si="95"/>
        <v>0</v>
      </c>
      <c r="AI212">
        <f t="shared" si="96"/>
        <v>0</v>
      </c>
      <c r="AJ212">
        <f t="shared" si="97"/>
        <v>0</v>
      </c>
      <c r="AK212">
        <f t="shared" si="98"/>
        <v>0</v>
      </c>
      <c r="AL212">
        <f t="shared" si="99"/>
        <v>0</v>
      </c>
      <c r="AM212">
        <f t="shared" si="100"/>
        <v>0</v>
      </c>
      <c r="AN212">
        <f t="shared" si="101"/>
        <v>0</v>
      </c>
      <c r="AO212">
        <f t="shared" si="102"/>
        <v>0</v>
      </c>
      <c r="AP212">
        <f t="shared" si="103"/>
        <v>0</v>
      </c>
      <c r="AQ212">
        <f t="shared" si="104"/>
        <v>0</v>
      </c>
      <c r="AR212">
        <f t="shared" si="105"/>
        <v>0</v>
      </c>
      <c r="AS212">
        <f t="shared" si="106"/>
        <v>0</v>
      </c>
      <c r="AT212">
        <f t="shared" si="107"/>
        <v>0</v>
      </c>
      <c r="AU212">
        <f t="shared" si="108"/>
        <v>0</v>
      </c>
      <c r="AV212">
        <f t="shared" si="109"/>
        <v>0</v>
      </c>
      <c r="AW212">
        <f t="shared" si="110"/>
        <v>0</v>
      </c>
      <c r="AX212">
        <f t="shared" si="111"/>
        <v>1</v>
      </c>
    </row>
    <row r="213" spans="1:50" ht="110.25" x14ac:dyDescent="0.25">
      <c r="A213" s="115">
        <v>212</v>
      </c>
      <c r="B213" s="3" t="s">
        <v>54</v>
      </c>
      <c r="C213" s="3" t="s">
        <v>23</v>
      </c>
      <c r="D213" s="3" t="s">
        <v>70</v>
      </c>
      <c r="E213" s="4">
        <v>2709096</v>
      </c>
      <c r="F213" s="24">
        <v>3</v>
      </c>
      <c r="G213" s="3">
        <v>3</v>
      </c>
      <c r="H213" s="3">
        <v>3</v>
      </c>
      <c r="I213" s="3">
        <v>1</v>
      </c>
      <c r="J213" s="3">
        <v>2</v>
      </c>
      <c r="K213" s="3">
        <v>1</v>
      </c>
      <c r="L213" s="3">
        <v>0</v>
      </c>
      <c r="M213" s="3">
        <v>1</v>
      </c>
      <c r="N213" s="3">
        <v>5</v>
      </c>
      <c r="O213" s="50">
        <v>8</v>
      </c>
      <c r="P213" s="50">
        <v>1</v>
      </c>
      <c r="Q213" s="3">
        <v>2</v>
      </c>
      <c r="R213" s="3">
        <v>2</v>
      </c>
      <c r="S213" s="3">
        <v>3</v>
      </c>
      <c r="T213" s="3">
        <v>0</v>
      </c>
      <c r="U213" s="3">
        <v>0</v>
      </c>
      <c r="V213" s="4">
        <v>1648709</v>
      </c>
      <c r="W213" s="5">
        <f t="shared" si="84"/>
        <v>35</v>
      </c>
      <c r="X213">
        <f t="shared" si="85"/>
        <v>0</v>
      </c>
      <c r="Y213">
        <f t="shared" si="86"/>
        <v>0</v>
      </c>
      <c r="Z213">
        <f t="shared" si="87"/>
        <v>0</v>
      </c>
      <c r="AA213">
        <f t="shared" si="88"/>
        <v>0</v>
      </c>
      <c r="AB213">
        <f t="shared" si="89"/>
        <v>0</v>
      </c>
      <c r="AC213">
        <f t="shared" si="90"/>
        <v>0</v>
      </c>
      <c r="AD213">
        <f t="shared" si="91"/>
        <v>0</v>
      </c>
      <c r="AE213">
        <f t="shared" si="92"/>
        <v>0</v>
      </c>
      <c r="AF213">
        <f t="shared" si="93"/>
        <v>0</v>
      </c>
      <c r="AG213">
        <f t="shared" si="94"/>
        <v>0</v>
      </c>
      <c r="AH213">
        <f t="shared" si="95"/>
        <v>0</v>
      </c>
      <c r="AI213">
        <f t="shared" si="96"/>
        <v>0</v>
      </c>
      <c r="AJ213">
        <f t="shared" si="97"/>
        <v>0</v>
      </c>
      <c r="AK213">
        <f t="shared" si="98"/>
        <v>0</v>
      </c>
      <c r="AL213">
        <f t="shared" si="99"/>
        <v>0</v>
      </c>
      <c r="AM213">
        <f t="shared" si="100"/>
        <v>0</v>
      </c>
      <c r="AN213">
        <f t="shared" si="101"/>
        <v>0</v>
      </c>
      <c r="AO213">
        <f t="shared" si="102"/>
        <v>0</v>
      </c>
      <c r="AP213">
        <f t="shared" si="103"/>
        <v>0</v>
      </c>
      <c r="AQ213">
        <f t="shared" si="104"/>
        <v>0</v>
      </c>
      <c r="AR213">
        <f t="shared" si="105"/>
        <v>1</v>
      </c>
      <c r="AS213">
        <f t="shared" si="106"/>
        <v>0</v>
      </c>
      <c r="AT213">
        <f t="shared" si="107"/>
        <v>0</v>
      </c>
      <c r="AU213">
        <f t="shared" si="108"/>
        <v>0</v>
      </c>
      <c r="AV213">
        <f t="shared" si="109"/>
        <v>0</v>
      </c>
      <c r="AW213">
        <f t="shared" si="110"/>
        <v>0</v>
      </c>
      <c r="AX213">
        <f t="shared" si="111"/>
        <v>0</v>
      </c>
    </row>
    <row r="214" spans="1:50" ht="63" x14ac:dyDescent="0.25">
      <c r="A214" s="115">
        <v>213</v>
      </c>
      <c r="B214" s="3" t="s">
        <v>54</v>
      </c>
      <c r="C214" s="3" t="s">
        <v>79</v>
      </c>
      <c r="D214" s="3" t="s">
        <v>80</v>
      </c>
      <c r="E214" s="4">
        <v>333881</v>
      </c>
      <c r="F214" s="24">
        <v>3</v>
      </c>
      <c r="G214" s="3">
        <v>3</v>
      </c>
      <c r="H214" s="3">
        <v>3</v>
      </c>
      <c r="I214" s="3">
        <v>1</v>
      </c>
      <c r="J214" s="3">
        <v>2</v>
      </c>
      <c r="K214" s="3">
        <v>1</v>
      </c>
      <c r="L214" s="3">
        <v>0</v>
      </c>
      <c r="M214" s="3">
        <v>1</v>
      </c>
      <c r="N214" s="3">
        <v>2</v>
      </c>
      <c r="O214" s="50">
        <v>8</v>
      </c>
      <c r="P214" s="50">
        <v>1</v>
      </c>
      <c r="Q214" s="3">
        <v>2</v>
      </c>
      <c r="R214" s="3">
        <v>2</v>
      </c>
      <c r="S214" s="3">
        <v>3</v>
      </c>
      <c r="T214" s="3">
        <v>3</v>
      </c>
      <c r="U214" s="3">
        <v>0</v>
      </c>
      <c r="V214" s="4">
        <v>203947</v>
      </c>
      <c r="W214" s="5">
        <f t="shared" si="84"/>
        <v>35</v>
      </c>
      <c r="X214">
        <f t="shared" si="85"/>
        <v>0</v>
      </c>
      <c r="Y214">
        <f t="shared" si="86"/>
        <v>0</v>
      </c>
      <c r="Z214">
        <f t="shared" si="87"/>
        <v>0</v>
      </c>
      <c r="AA214">
        <f t="shared" si="88"/>
        <v>0</v>
      </c>
      <c r="AB214">
        <f t="shared" si="89"/>
        <v>0</v>
      </c>
      <c r="AC214">
        <f t="shared" si="90"/>
        <v>0</v>
      </c>
      <c r="AD214">
        <f t="shared" si="91"/>
        <v>0</v>
      </c>
      <c r="AE214">
        <f t="shared" si="92"/>
        <v>0</v>
      </c>
      <c r="AF214">
        <f t="shared" si="93"/>
        <v>0</v>
      </c>
      <c r="AG214">
        <f t="shared" si="94"/>
        <v>0</v>
      </c>
      <c r="AH214">
        <f t="shared" si="95"/>
        <v>0</v>
      </c>
      <c r="AI214">
        <f t="shared" si="96"/>
        <v>0</v>
      </c>
      <c r="AJ214">
        <f t="shared" si="97"/>
        <v>0</v>
      </c>
      <c r="AK214">
        <f t="shared" si="98"/>
        <v>0</v>
      </c>
      <c r="AL214">
        <f t="shared" si="99"/>
        <v>0</v>
      </c>
      <c r="AM214">
        <f t="shared" si="100"/>
        <v>0</v>
      </c>
      <c r="AN214">
        <f t="shared" si="101"/>
        <v>0</v>
      </c>
      <c r="AO214">
        <f t="shared" si="102"/>
        <v>0</v>
      </c>
      <c r="AP214">
        <f t="shared" si="103"/>
        <v>0</v>
      </c>
      <c r="AQ214">
        <f t="shared" si="104"/>
        <v>0</v>
      </c>
      <c r="AR214">
        <f t="shared" si="105"/>
        <v>1</v>
      </c>
      <c r="AS214">
        <f t="shared" si="106"/>
        <v>0</v>
      </c>
      <c r="AT214">
        <f t="shared" si="107"/>
        <v>0</v>
      </c>
      <c r="AU214">
        <f t="shared" si="108"/>
        <v>0</v>
      </c>
      <c r="AV214">
        <f t="shared" si="109"/>
        <v>0</v>
      </c>
      <c r="AW214">
        <f t="shared" si="110"/>
        <v>0</v>
      </c>
      <c r="AX214">
        <f t="shared" si="111"/>
        <v>0</v>
      </c>
    </row>
    <row r="215" spans="1:50" ht="78.75" x14ac:dyDescent="0.25">
      <c r="A215" s="115">
        <v>214</v>
      </c>
      <c r="B215" s="3" t="s">
        <v>54</v>
      </c>
      <c r="C215" s="3" t="s">
        <v>81</v>
      </c>
      <c r="D215" s="3" t="s">
        <v>82</v>
      </c>
      <c r="E215" s="4">
        <v>247405</v>
      </c>
      <c r="F215" s="24">
        <v>3</v>
      </c>
      <c r="G215" s="3">
        <v>4</v>
      </c>
      <c r="H215" s="3">
        <v>3</v>
      </c>
      <c r="I215" s="3">
        <v>1</v>
      </c>
      <c r="J215" s="3">
        <v>2</v>
      </c>
      <c r="K215" s="3">
        <v>2</v>
      </c>
      <c r="L215" s="3">
        <v>0</v>
      </c>
      <c r="M215" s="3">
        <v>1</v>
      </c>
      <c r="N215" s="3">
        <v>0</v>
      </c>
      <c r="O215" s="50">
        <v>8</v>
      </c>
      <c r="P215" s="50">
        <v>1</v>
      </c>
      <c r="Q215" s="3">
        <v>2</v>
      </c>
      <c r="R215" s="3">
        <v>2</v>
      </c>
      <c r="S215" s="3">
        <v>3</v>
      </c>
      <c r="T215" s="3">
        <v>3</v>
      </c>
      <c r="U215" s="3">
        <v>0</v>
      </c>
      <c r="V215" s="4">
        <v>149597</v>
      </c>
      <c r="W215" s="5">
        <f t="shared" si="84"/>
        <v>35</v>
      </c>
      <c r="X215">
        <f t="shared" si="85"/>
        <v>0</v>
      </c>
      <c r="Y215">
        <f t="shared" si="86"/>
        <v>0</v>
      </c>
      <c r="Z215">
        <f t="shared" si="87"/>
        <v>0</v>
      </c>
      <c r="AA215">
        <f t="shared" si="88"/>
        <v>0</v>
      </c>
      <c r="AB215">
        <f t="shared" si="89"/>
        <v>0</v>
      </c>
      <c r="AC215">
        <f t="shared" si="90"/>
        <v>0</v>
      </c>
      <c r="AD215">
        <f t="shared" si="91"/>
        <v>0</v>
      </c>
      <c r="AE215">
        <f t="shared" si="92"/>
        <v>0</v>
      </c>
      <c r="AF215">
        <f t="shared" si="93"/>
        <v>0</v>
      </c>
      <c r="AG215">
        <f t="shared" si="94"/>
        <v>0</v>
      </c>
      <c r="AH215">
        <f t="shared" si="95"/>
        <v>0</v>
      </c>
      <c r="AI215">
        <f t="shared" si="96"/>
        <v>0</v>
      </c>
      <c r="AJ215">
        <f t="shared" si="97"/>
        <v>0</v>
      </c>
      <c r="AK215">
        <f t="shared" si="98"/>
        <v>0</v>
      </c>
      <c r="AL215">
        <f t="shared" si="99"/>
        <v>0</v>
      </c>
      <c r="AM215">
        <f t="shared" si="100"/>
        <v>0</v>
      </c>
      <c r="AN215">
        <f t="shared" si="101"/>
        <v>0</v>
      </c>
      <c r="AO215">
        <f t="shared" si="102"/>
        <v>0</v>
      </c>
      <c r="AP215">
        <f t="shared" si="103"/>
        <v>0</v>
      </c>
      <c r="AQ215">
        <f t="shared" si="104"/>
        <v>0</v>
      </c>
      <c r="AR215">
        <f t="shared" si="105"/>
        <v>1</v>
      </c>
      <c r="AS215">
        <f t="shared" si="106"/>
        <v>0</v>
      </c>
      <c r="AT215">
        <f t="shared" si="107"/>
        <v>0</v>
      </c>
      <c r="AU215">
        <f t="shared" si="108"/>
        <v>0</v>
      </c>
      <c r="AV215">
        <f t="shared" si="109"/>
        <v>0</v>
      </c>
      <c r="AW215">
        <f t="shared" si="110"/>
        <v>0</v>
      </c>
      <c r="AX215">
        <f t="shared" si="111"/>
        <v>0</v>
      </c>
    </row>
    <row r="216" spans="1:50" ht="47.25" x14ac:dyDescent="0.25">
      <c r="A216" s="115">
        <v>215</v>
      </c>
      <c r="B216" s="18" t="s">
        <v>201</v>
      </c>
      <c r="C216" s="18" t="s">
        <v>83</v>
      </c>
      <c r="D216" s="18" t="s">
        <v>202</v>
      </c>
      <c r="E216" s="19">
        <v>1320000</v>
      </c>
      <c r="F216" s="49">
        <v>4</v>
      </c>
      <c r="G216" s="18">
        <v>0</v>
      </c>
      <c r="H216" s="18">
        <v>5</v>
      </c>
      <c r="I216" s="18">
        <v>3</v>
      </c>
      <c r="J216" s="18">
        <v>0</v>
      </c>
      <c r="K216" s="18">
        <v>5</v>
      </c>
      <c r="L216" s="18">
        <v>0</v>
      </c>
      <c r="M216" s="18">
        <v>1</v>
      </c>
      <c r="N216" s="18">
        <v>2</v>
      </c>
      <c r="O216" s="30">
        <v>0</v>
      </c>
      <c r="P216" s="30">
        <v>10</v>
      </c>
      <c r="Q216" s="18">
        <v>0</v>
      </c>
      <c r="R216" s="18">
        <v>2</v>
      </c>
      <c r="S216" s="18">
        <v>3</v>
      </c>
      <c r="T216" s="18">
        <v>0</v>
      </c>
      <c r="U216" s="18">
        <v>0</v>
      </c>
      <c r="V216" s="19">
        <v>726000</v>
      </c>
      <c r="W216" s="5">
        <f t="shared" si="84"/>
        <v>35</v>
      </c>
      <c r="X216">
        <f t="shared" si="85"/>
        <v>0</v>
      </c>
      <c r="Y216">
        <f t="shared" si="86"/>
        <v>0</v>
      </c>
      <c r="Z216">
        <f t="shared" si="87"/>
        <v>0</v>
      </c>
      <c r="AA216">
        <f t="shared" si="88"/>
        <v>0</v>
      </c>
      <c r="AB216">
        <f t="shared" si="89"/>
        <v>0</v>
      </c>
      <c r="AC216">
        <f t="shared" si="90"/>
        <v>0</v>
      </c>
      <c r="AD216">
        <f t="shared" si="91"/>
        <v>0</v>
      </c>
      <c r="AE216">
        <f t="shared" si="92"/>
        <v>0</v>
      </c>
      <c r="AF216">
        <f t="shared" si="93"/>
        <v>0</v>
      </c>
      <c r="AG216">
        <f t="shared" si="94"/>
        <v>0</v>
      </c>
      <c r="AH216">
        <f t="shared" si="95"/>
        <v>0</v>
      </c>
      <c r="AI216">
        <f t="shared" si="96"/>
        <v>0</v>
      </c>
      <c r="AJ216">
        <f t="shared" si="97"/>
        <v>0</v>
      </c>
      <c r="AK216">
        <f t="shared" si="98"/>
        <v>0</v>
      </c>
      <c r="AL216">
        <f t="shared" si="99"/>
        <v>0</v>
      </c>
      <c r="AM216">
        <f t="shared" si="100"/>
        <v>0</v>
      </c>
      <c r="AN216">
        <f t="shared" si="101"/>
        <v>1</v>
      </c>
      <c r="AO216">
        <f t="shared" si="102"/>
        <v>0</v>
      </c>
      <c r="AP216">
        <f t="shared" si="103"/>
        <v>0</v>
      </c>
      <c r="AQ216">
        <f t="shared" si="104"/>
        <v>0</v>
      </c>
      <c r="AR216">
        <f t="shared" si="105"/>
        <v>0</v>
      </c>
      <c r="AS216">
        <f t="shared" si="106"/>
        <v>0</v>
      </c>
      <c r="AT216">
        <f t="shared" si="107"/>
        <v>0</v>
      </c>
      <c r="AU216">
        <f t="shared" si="108"/>
        <v>0</v>
      </c>
      <c r="AV216">
        <f t="shared" si="109"/>
        <v>0</v>
      </c>
      <c r="AW216">
        <f t="shared" si="110"/>
        <v>0</v>
      </c>
      <c r="AX216">
        <f t="shared" si="111"/>
        <v>0</v>
      </c>
    </row>
    <row r="217" spans="1:50" ht="47.25" x14ac:dyDescent="0.25">
      <c r="A217" s="115">
        <v>216</v>
      </c>
      <c r="B217" s="18" t="s">
        <v>201</v>
      </c>
      <c r="C217" s="18" t="s">
        <v>83</v>
      </c>
      <c r="D217" s="18" t="s">
        <v>220</v>
      </c>
      <c r="E217" s="19">
        <v>1320000</v>
      </c>
      <c r="F217" s="49">
        <v>4</v>
      </c>
      <c r="G217" s="18">
        <v>0</v>
      </c>
      <c r="H217" s="18">
        <v>5</v>
      </c>
      <c r="I217" s="18">
        <v>3</v>
      </c>
      <c r="J217" s="18">
        <v>0</v>
      </c>
      <c r="K217" s="18">
        <v>5</v>
      </c>
      <c r="L217" s="18">
        <v>0</v>
      </c>
      <c r="M217" s="18">
        <v>1</v>
      </c>
      <c r="N217" s="18">
        <v>2</v>
      </c>
      <c r="O217" s="30">
        <v>0</v>
      </c>
      <c r="P217" s="30">
        <v>10</v>
      </c>
      <c r="Q217" s="18">
        <v>0</v>
      </c>
      <c r="R217" s="18">
        <v>2</v>
      </c>
      <c r="S217" s="18">
        <v>3</v>
      </c>
      <c r="T217" s="18">
        <v>0</v>
      </c>
      <c r="U217" s="18">
        <v>0</v>
      </c>
      <c r="V217" s="19">
        <v>726000</v>
      </c>
      <c r="W217" s="5">
        <f t="shared" si="84"/>
        <v>35</v>
      </c>
      <c r="X217">
        <f t="shared" si="85"/>
        <v>0</v>
      </c>
      <c r="Y217">
        <f t="shared" si="86"/>
        <v>0</v>
      </c>
      <c r="Z217">
        <f t="shared" si="87"/>
        <v>0</v>
      </c>
      <c r="AA217">
        <f t="shared" si="88"/>
        <v>0</v>
      </c>
      <c r="AB217">
        <f t="shared" si="89"/>
        <v>0</v>
      </c>
      <c r="AC217">
        <f t="shared" si="90"/>
        <v>0</v>
      </c>
      <c r="AD217">
        <f t="shared" si="91"/>
        <v>0</v>
      </c>
      <c r="AE217">
        <f t="shared" si="92"/>
        <v>0</v>
      </c>
      <c r="AF217">
        <f t="shared" si="93"/>
        <v>0</v>
      </c>
      <c r="AG217">
        <f t="shared" si="94"/>
        <v>0</v>
      </c>
      <c r="AH217">
        <f t="shared" si="95"/>
        <v>0</v>
      </c>
      <c r="AI217">
        <f t="shared" si="96"/>
        <v>0</v>
      </c>
      <c r="AJ217">
        <f t="shared" si="97"/>
        <v>0</v>
      </c>
      <c r="AK217">
        <f t="shared" si="98"/>
        <v>0</v>
      </c>
      <c r="AL217">
        <f t="shared" si="99"/>
        <v>0</v>
      </c>
      <c r="AM217">
        <f t="shared" si="100"/>
        <v>0</v>
      </c>
      <c r="AN217">
        <f t="shared" si="101"/>
        <v>1</v>
      </c>
      <c r="AO217">
        <f t="shared" si="102"/>
        <v>0</v>
      </c>
      <c r="AP217">
        <f t="shared" si="103"/>
        <v>0</v>
      </c>
      <c r="AQ217">
        <f t="shared" si="104"/>
        <v>0</v>
      </c>
      <c r="AR217">
        <f t="shared" si="105"/>
        <v>0</v>
      </c>
      <c r="AS217">
        <f t="shared" si="106"/>
        <v>0</v>
      </c>
      <c r="AT217">
        <f t="shared" si="107"/>
        <v>0</v>
      </c>
      <c r="AU217">
        <f t="shared" si="108"/>
        <v>0</v>
      </c>
      <c r="AV217">
        <f t="shared" si="109"/>
        <v>0</v>
      </c>
      <c r="AW217">
        <f t="shared" si="110"/>
        <v>0</v>
      </c>
      <c r="AX217">
        <f t="shared" si="111"/>
        <v>0</v>
      </c>
    </row>
    <row r="218" spans="1:50" ht="47.25" x14ac:dyDescent="0.25">
      <c r="A218" s="115">
        <v>217</v>
      </c>
      <c r="B218" s="18" t="s">
        <v>201</v>
      </c>
      <c r="C218" s="18" t="s">
        <v>83</v>
      </c>
      <c r="D218" s="18" t="s">
        <v>221</v>
      </c>
      <c r="E218" s="19">
        <v>967835</v>
      </c>
      <c r="F218" s="49">
        <v>4</v>
      </c>
      <c r="G218" s="18">
        <v>0</v>
      </c>
      <c r="H218" s="18">
        <v>5</v>
      </c>
      <c r="I218" s="18">
        <v>3</v>
      </c>
      <c r="J218" s="18">
        <v>0</v>
      </c>
      <c r="K218" s="18">
        <v>4</v>
      </c>
      <c r="L218" s="18">
        <v>0</v>
      </c>
      <c r="M218" s="18">
        <v>1</v>
      </c>
      <c r="N218" s="18">
        <v>3</v>
      </c>
      <c r="O218" s="30">
        <v>0</v>
      </c>
      <c r="P218" s="30">
        <v>10</v>
      </c>
      <c r="Q218" s="18">
        <v>0</v>
      </c>
      <c r="R218" s="18">
        <v>2</v>
      </c>
      <c r="S218" s="18">
        <v>3</v>
      </c>
      <c r="T218" s="18">
        <v>0</v>
      </c>
      <c r="U218" s="18">
        <v>0</v>
      </c>
      <c r="V218" s="19">
        <v>532310</v>
      </c>
      <c r="W218" s="5">
        <f t="shared" si="84"/>
        <v>35</v>
      </c>
      <c r="X218">
        <f t="shared" si="85"/>
        <v>0</v>
      </c>
      <c r="Y218">
        <f t="shared" si="86"/>
        <v>0</v>
      </c>
      <c r="Z218">
        <f t="shared" si="87"/>
        <v>0</v>
      </c>
      <c r="AA218">
        <f t="shared" si="88"/>
        <v>0</v>
      </c>
      <c r="AB218">
        <f t="shared" si="89"/>
        <v>0</v>
      </c>
      <c r="AC218">
        <f t="shared" si="90"/>
        <v>0</v>
      </c>
      <c r="AD218">
        <f t="shared" si="91"/>
        <v>0</v>
      </c>
      <c r="AE218">
        <f t="shared" si="92"/>
        <v>0</v>
      </c>
      <c r="AF218">
        <f t="shared" si="93"/>
        <v>0</v>
      </c>
      <c r="AG218">
        <f t="shared" si="94"/>
        <v>0</v>
      </c>
      <c r="AH218">
        <f t="shared" si="95"/>
        <v>0</v>
      </c>
      <c r="AI218">
        <f t="shared" si="96"/>
        <v>0</v>
      </c>
      <c r="AJ218">
        <f t="shared" si="97"/>
        <v>0</v>
      </c>
      <c r="AK218">
        <f t="shared" si="98"/>
        <v>0</v>
      </c>
      <c r="AL218">
        <f t="shared" si="99"/>
        <v>0</v>
      </c>
      <c r="AM218">
        <f t="shared" si="100"/>
        <v>0</v>
      </c>
      <c r="AN218">
        <f t="shared" si="101"/>
        <v>1</v>
      </c>
      <c r="AO218">
        <f t="shared" si="102"/>
        <v>0</v>
      </c>
      <c r="AP218">
        <f t="shared" si="103"/>
        <v>0</v>
      </c>
      <c r="AQ218">
        <f t="shared" si="104"/>
        <v>0</v>
      </c>
      <c r="AR218">
        <f t="shared" si="105"/>
        <v>0</v>
      </c>
      <c r="AS218">
        <f t="shared" si="106"/>
        <v>0</v>
      </c>
      <c r="AT218">
        <f t="shared" si="107"/>
        <v>0</v>
      </c>
      <c r="AU218">
        <f t="shared" si="108"/>
        <v>0</v>
      </c>
      <c r="AV218">
        <f t="shared" si="109"/>
        <v>0</v>
      </c>
      <c r="AW218">
        <f t="shared" si="110"/>
        <v>0</v>
      </c>
      <c r="AX218">
        <f t="shared" si="111"/>
        <v>0</v>
      </c>
    </row>
    <row r="219" spans="1:50" ht="31.5" x14ac:dyDescent="0.25">
      <c r="A219" s="115">
        <v>218</v>
      </c>
      <c r="B219" s="23" t="s">
        <v>346</v>
      </c>
      <c r="C219" s="23" t="s">
        <v>347</v>
      </c>
      <c r="D219" s="23" t="s">
        <v>352</v>
      </c>
      <c r="E219" s="4">
        <v>1415590</v>
      </c>
      <c r="F219" s="24">
        <v>4</v>
      </c>
      <c r="G219" s="23">
        <v>0</v>
      </c>
      <c r="H219" s="23">
        <v>5</v>
      </c>
      <c r="I219" s="23">
        <v>3</v>
      </c>
      <c r="J219" s="23">
        <v>0</v>
      </c>
      <c r="K219" s="23">
        <v>5</v>
      </c>
      <c r="L219" s="23">
        <v>0</v>
      </c>
      <c r="M219" s="23">
        <v>1</v>
      </c>
      <c r="N219" s="23">
        <v>2</v>
      </c>
      <c r="O219" s="50">
        <v>0</v>
      </c>
      <c r="P219" s="50">
        <v>10</v>
      </c>
      <c r="Q219" s="23">
        <v>0</v>
      </c>
      <c r="R219" s="23">
        <v>2</v>
      </c>
      <c r="S219" s="23">
        <v>3</v>
      </c>
      <c r="T219" s="23">
        <v>0</v>
      </c>
      <c r="U219" s="23">
        <v>0</v>
      </c>
      <c r="V219" s="4">
        <v>778574.5</v>
      </c>
      <c r="W219" s="5">
        <f t="shared" si="84"/>
        <v>35</v>
      </c>
      <c r="X219">
        <f t="shared" si="85"/>
        <v>0</v>
      </c>
      <c r="Y219">
        <f t="shared" si="86"/>
        <v>0</v>
      </c>
      <c r="Z219">
        <f t="shared" si="87"/>
        <v>0</v>
      </c>
      <c r="AA219">
        <f t="shared" si="88"/>
        <v>0</v>
      </c>
      <c r="AB219">
        <f t="shared" si="89"/>
        <v>0</v>
      </c>
      <c r="AC219">
        <f t="shared" si="90"/>
        <v>0</v>
      </c>
      <c r="AD219">
        <f t="shared" si="91"/>
        <v>0</v>
      </c>
      <c r="AE219">
        <f t="shared" si="92"/>
        <v>0</v>
      </c>
      <c r="AF219">
        <f t="shared" si="93"/>
        <v>0</v>
      </c>
      <c r="AG219">
        <f t="shared" si="94"/>
        <v>0</v>
      </c>
      <c r="AH219">
        <f t="shared" si="95"/>
        <v>0</v>
      </c>
      <c r="AI219">
        <f t="shared" si="96"/>
        <v>0</v>
      </c>
      <c r="AJ219">
        <f t="shared" si="97"/>
        <v>0</v>
      </c>
      <c r="AK219">
        <f t="shared" si="98"/>
        <v>0</v>
      </c>
      <c r="AL219">
        <f t="shared" si="99"/>
        <v>0</v>
      </c>
      <c r="AM219">
        <f t="shared" si="100"/>
        <v>0</v>
      </c>
      <c r="AN219">
        <f t="shared" si="101"/>
        <v>1</v>
      </c>
      <c r="AO219">
        <f t="shared" si="102"/>
        <v>0</v>
      </c>
      <c r="AP219">
        <f t="shared" si="103"/>
        <v>0</v>
      </c>
      <c r="AQ219">
        <f t="shared" si="104"/>
        <v>0</v>
      </c>
      <c r="AR219">
        <f t="shared" si="105"/>
        <v>0</v>
      </c>
      <c r="AS219">
        <f t="shared" si="106"/>
        <v>0</v>
      </c>
      <c r="AT219">
        <f t="shared" si="107"/>
        <v>0</v>
      </c>
      <c r="AU219">
        <f t="shared" si="108"/>
        <v>0</v>
      </c>
      <c r="AV219">
        <f t="shared" si="109"/>
        <v>0</v>
      </c>
      <c r="AW219">
        <f t="shared" si="110"/>
        <v>0</v>
      </c>
      <c r="AX219">
        <f t="shared" si="111"/>
        <v>0</v>
      </c>
    </row>
    <row r="220" spans="1:50" ht="47.25" x14ac:dyDescent="0.25">
      <c r="A220" s="115">
        <v>219</v>
      </c>
      <c r="B220" s="23" t="s">
        <v>346</v>
      </c>
      <c r="C220" s="23" t="s">
        <v>249</v>
      </c>
      <c r="D220" s="23" t="s">
        <v>365</v>
      </c>
      <c r="E220" s="4">
        <v>792204.93</v>
      </c>
      <c r="F220" s="24">
        <v>4</v>
      </c>
      <c r="G220" s="23">
        <v>0</v>
      </c>
      <c r="H220" s="23">
        <v>5</v>
      </c>
      <c r="I220" s="23">
        <v>2</v>
      </c>
      <c r="J220" s="23">
        <v>0</v>
      </c>
      <c r="K220" s="23">
        <v>4</v>
      </c>
      <c r="L220" s="23">
        <v>0</v>
      </c>
      <c r="M220" s="23">
        <v>1</v>
      </c>
      <c r="N220" s="23">
        <v>4</v>
      </c>
      <c r="O220" s="50">
        <v>0</v>
      </c>
      <c r="P220" s="50">
        <v>10</v>
      </c>
      <c r="Q220" s="23">
        <v>0</v>
      </c>
      <c r="R220" s="23">
        <v>2</v>
      </c>
      <c r="S220" s="23">
        <v>3</v>
      </c>
      <c r="T220" s="23">
        <v>0</v>
      </c>
      <c r="U220" s="23">
        <v>0</v>
      </c>
      <c r="V220" s="4">
        <v>435712.71</v>
      </c>
      <c r="W220" s="5">
        <f t="shared" si="84"/>
        <v>35</v>
      </c>
      <c r="X220">
        <f t="shared" si="85"/>
        <v>0</v>
      </c>
      <c r="Y220">
        <f t="shared" si="86"/>
        <v>0</v>
      </c>
      <c r="Z220">
        <f t="shared" si="87"/>
        <v>0</v>
      </c>
      <c r="AA220">
        <f t="shared" si="88"/>
        <v>0</v>
      </c>
      <c r="AB220">
        <f t="shared" si="89"/>
        <v>0</v>
      </c>
      <c r="AC220">
        <f t="shared" si="90"/>
        <v>0</v>
      </c>
      <c r="AD220">
        <f t="shared" si="91"/>
        <v>0</v>
      </c>
      <c r="AE220">
        <f t="shared" si="92"/>
        <v>0</v>
      </c>
      <c r="AF220">
        <f t="shared" si="93"/>
        <v>0</v>
      </c>
      <c r="AG220">
        <f t="shared" si="94"/>
        <v>0</v>
      </c>
      <c r="AH220">
        <f t="shared" si="95"/>
        <v>0</v>
      </c>
      <c r="AI220">
        <f t="shared" si="96"/>
        <v>0</v>
      </c>
      <c r="AJ220">
        <f t="shared" si="97"/>
        <v>0</v>
      </c>
      <c r="AK220">
        <f t="shared" si="98"/>
        <v>0</v>
      </c>
      <c r="AL220">
        <f t="shared" si="99"/>
        <v>0</v>
      </c>
      <c r="AM220">
        <f t="shared" si="100"/>
        <v>0</v>
      </c>
      <c r="AN220">
        <f t="shared" si="101"/>
        <v>1</v>
      </c>
      <c r="AO220">
        <f t="shared" si="102"/>
        <v>0</v>
      </c>
      <c r="AP220">
        <f t="shared" si="103"/>
        <v>0</v>
      </c>
      <c r="AQ220">
        <f t="shared" si="104"/>
        <v>0</v>
      </c>
      <c r="AR220">
        <f t="shared" si="105"/>
        <v>0</v>
      </c>
      <c r="AS220">
        <f t="shared" si="106"/>
        <v>0</v>
      </c>
      <c r="AT220">
        <f t="shared" si="107"/>
        <v>0</v>
      </c>
      <c r="AU220">
        <f t="shared" si="108"/>
        <v>0</v>
      </c>
      <c r="AV220">
        <f t="shared" si="109"/>
        <v>0</v>
      </c>
      <c r="AW220">
        <f t="shared" si="110"/>
        <v>0</v>
      </c>
      <c r="AX220">
        <f t="shared" si="111"/>
        <v>0</v>
      </c>
    </row>
    <row r="221" spans="1:50" ht="110.25" x14ac:dyDescent="0.25">
      <c r="A221" s="115">
        <v>220</v>
      </c>
      <c r="B221" s="23" t="s">
        <v>644</v>
      </c>
      <c r="C221" s="23" t="s">
        <v>664</v>
      </c>
      <c r="D221" s="23" t="s">
        <v>665</v>
      </c>
      <c r="E221" s="4">
        <v>2800000</v>
      </c>
      <c r="F221" s="24">
        <v>10</v>
      </c>
      <c r="G221" s="23">
        <v>0</v>
      </c>
      <c r="H221" s="23">
        <v>3</v>
      </c>
      <c r="I221" s="23">
        <v>1</v>
      </c>
      <c r="J221" s="23">
        <v>0</v>
      </c>
      <c r="K221" s="23">
        <v>1</v>
      </c>
      <c r="L221" s="23">
        <v>0</v>
      </c>
      <c r="M221" s="23">
        <v>1</v>
      </c>
      <c r="N221" s="23">
        <v>3</v>
      </c>
      <c r="O221" s="50">
        <v>0</v>
      </c>
      <c r="P221" s="50">
        <v>10</v>
      </c>
      <c r="Q221" s="23">
        <v>1</v>
      </c>
      <c r="R221" s="23">
        <v>2</v>
      </c>
      <c r="S221" s="23">
        <v>3</v>
      </c>
      <c r="T221" s="23">
        <v>0</v>
      </c>
      <c r="U221" s="23">
        <v>0</v>
      </c>
      <c r="V221" s="4">
        <v>1036000</v>
      </c>
      <c r="W221" s="5">
        <f t="shared" si="84"/>
        <v>35</v>
      </c>
      <c r="X221">
        <f t="shared" si="85"/>
        <v>0</v>
      </c>
      <c r="Y221">
        <f t="shared" si="86"/>
        <v>0</v>
      </c>
      <c r="Z221">
        <f t="shared" si="87"/>
        <v>0</v>
      </c>
      <c r="AA221">
        <f t="shared" si="88"/>
        <v>0</v>
      </c>
      <c r="AB221">
        <f t="shared" si="89"/>
        <v>0</v>
      </c>
      <c r="AC221">
        <f t="shared" si="90"/>
        <v>0</v>
      </c>
      <c r="AD221">
        <f t="shared" si="91"/>
        <v>0</v>
      </c>
      <c r="AE221">
        <f t="shared" si="92"/>
        <v>0</v>
      </c>
      <c r="AF221">
        <f t="shared" si="93"/>
        <v>0</v>
      </c>
      <c r="AG221">
        <f t="shared" si="94"/>
        <v>0</v>
      </c>
      <c r="AH221">
        <f t="shared" si="95"/>
        <v>0</v>
      </c>
      <c r="AI221">
        <f t="shared" si="96"/>
        <v>0</v>
      </c>
      <c r="AJ221">
        <f t="shared" si="97"/>
        <v>0</v>
      </c>
      <c r="AK221">
        <f t="shared" si="98"/>
        <v>0</v>
      </c>
      <c r="AL221">
        <f t="shared" si="99"/>
        <v>0</v>
      </c>
      <c r="AM221">
        <f t="shared" si="100"/>
        <v>0</v>
      </c>
      <c r="AN221">
        <f t="shared" si="101"/>
        <v>0</v>
      </c>
      <c r="AO221">
        <f t="shared" si="102"/>
        <v>0</v>
      </c>
      <c r="AP221">
        <f t="shared" si="103"/>
        <v>0</v>
      </c>
      <c r="AQ221">
        <f t="shared" si="104"/>
        <v>0</v>
      </c>
      <c r="AR221">
        <f t="shared" si="105"/>
        <v>0</v>
      </c>
      <c r="AS221">
        <f t="shared" si="106"/>
        <v>0</v>
      </c>
      <c r="AT221">
        <f t="shared" si="107"/>
        <v>0</v>
      </c>
      <c r="AU221">
        <f t="shared" si="108"/>
        <v>0</v>
      </c>
      <c r="AV221">
        <f t="shared" si="109"/>
        <v>0</v>
      </c>
      <c r="AW221">
        <f t="shared" si="110"/>
        <v>0</v>
      </c>
      <c r="AX221">
        <f t="shared" si="111"/>
        <v>1</v>
      </c>
    </row>
    <row r="222" spans="1:50" ht="78.75" x14ac:dyDescent="0.25">
      <c r="A222" s="115">
        <v>221</v>
      </c>
      <c r="B222" s="21" t="s">
        <v>644</v>
      </c>
      <c r="C222" s="21" t="s">
        <v>760</v>
      </c>
      <c r="D222" s="21" t="s">
        <v>762</v>
      </c>
      <c r="E222" s="19">
        <v>3000000</v>
      </c>
      <c r="F222" s="49">
        <v>10</v>
      </c>
      <c r="G222" s="21">
        <v>4</v>
      </c>
      <c r="H222" s="21">
        <v>3</v>
      </c>
      <c r="I222" s="21">
        <v>1</v>
      </c>
      <c r="J222" s="21">
        <v>0</v>
      </c>
      <c r="K222" s="21">
        <v>1</v>
      </c>
      <c r="L222" s="21">
        <v>0</v>
      </c>
      <c r="M222" s="21">
        <v>1</v>
      </c>
      <c r="N222" s="21">
        <v>5</v>
      </c>
      <c r="O222" s="30">
        <v>1</v>
      </c>
      <c r="P222" s="30">
        <v>1</v>
      </c>
      <c r="Q222" s="21">
        <v>2</v>
      </c>
      <c r="R222" s="21">
        <v>2</v>
      </c>
      <c r="S222" s="21">
        <v>3</v>
      </c>
      <c r="T222" s="21">
        <v>1</v>
      </c>
      <c r="U222" s="21">
        <v>0</v>
      </c>
      <c r="V222" s="19">
        <v>1092000</v>
      </c>
      <c r="W222" s="5">
        <f t="shared" si="84"/>
        <v>35</v>
      </c>
      <c r="X222">
        <f t="shared" si="85"/>
        <v>0</v>
      </c>
      <c r="Y222">
        <f t="shared" si="86"/>
        <v>0</v>
      </c>
      <c r="Z222">
        <f t="shared" si="87"/>
        <v>0</v>
      </c>
      <c r="AA222">
        <f t="shared" si="88"/>
        <v>0</v>
      </c>
      <c r="AB222">
        <f t="shared" si="89"/>
        <v>0</v>
      </c>
      <c r="AC222">
        <f t="shared" si="90"/>
        <v>0</v>
      </c>
      <c r="AD222">
        <f t="shared" si="91"/>
        <v>0</v>
      </c>
      <c r="AE222">
        <f t="shared" si="92"/>
        <v>0</v>
      </c>
      <c r="AF222">
        <f t="shared" si="93"/>
        <v>0</v>
      </c>
      <c r="AG222">
        <f t="shared" si="94"/>
        <v>0</v>
      </c>
      <c r="AH222">
        <f t="shared" si="95"/>
        <v>0</v>
      </c>
      <c r="AI222">
        <f t="shared" si="96"/>
        <v>0</v>
      </c>
      <c r="AJ222">
        <f t="shared" si="97"/>
        <v>0</v>
      </c>
      <c r="AK222">
        <f t="shared" si="98"/>
        <v>0</v>
      </c>
      <c r="AL222">
        <f t="shared" si="99"/>
        <v>0</v>
      </c>
      <c r="AM222">
        <f t="shared" si="100"/>
        <v>0</v>
      </c>
      <c r="AN222">
        <f t="shared" si="101"/>
        <v>0</v>
      </c>
      <c r="AO222">
        <f t="shared" si="102"/>
        <v>0</v>
      </c>
      <c r="AP222">
        <f t="shared" si="103"/>
        <v>0</v>
      </c>
      <c r="AQ222">
        <f t="shared" si="104"/>
        <v>0</v>
      </c>
      <c r="AR222">
        <f t="shared" si="105"/>
        <v>0</v>
      </c>
      <c r="AS222">
        <f t="shared" si="106"/>
        <v>0</v>
      </c>
      <c r="AT222">
        <f t="shared" si="107"/>
        <v>0</v>
      </c>
      <c r="AU222">
        <f t="shared" si="108"/>
        <v>0</v>
      </c>
      <c r="AV222">
        <f t="shared" si="109"/>
        <v>0</v>
      </c>
      <c r="AW222">
        <f t="shared" si="110"/>
        <v>0</v>
      </c>
      <c r="AX222">
        <f t="shared" si="111"/>
        <v>1</v>
      </c>
    </row>
    <row r="223" spans="1:50" ht="78.75" x14ac:dyDescent="0.25">
      <c r="A223" s="115">
        <v>222</v>
      </c>
      <c r="B223" s="21" t="s">
        <v>644</v>
      </c>
      <c r="C223" s="21" t="s">
        <v>783</v>
      </c>
      <c r="D223" s="21" t="s">
        <v>784</v>
      </c>
      <c r="E223" s="19">
        <v>1153000</v>
      </c>
      <c r="F223" s="49">
        <v>10</v>
      </c>
      <c r="G223" s="21">
        <v>4</v>
      </c>
      <c r="H223" s="21">
        <v>3</v>
      </c>
      <c r="I223" s="21">
        <v>1</v>
      </c>
      <c r="J223" s="21">
        <v>0</v>
      </c>
      <c r="K223" s="21">
        <v>1</v>
      </c>
      <c r="L223" s="21">
        <v>0</v>
      </c>
      <c r="M223" s="21">
        <v>1</v>
      </c>
      <c r="N223" s="21">
        <v>5</v>
      </c>
      <c r="O223" s="30">
        <v>1</v>
      </c>
      <c r="P223" s="30">
        <v>1</v>
      </c>
      <c r="Q223" s="21">
        <v>2</v>
      </c>
      <c r="R223" s="21">
        <v>2</v>
      </c>
      <c r="S223" s="21">
        <v>3</v>
      </c>
      <c r="T223" s="21">
        <v>1</v>
      </c>
      <c r="U223" s="21">
        <v>0</v>
      </c>
      <c r="V223" s="19">
        <v>426610</v>
      </c>
      <c r="W223" s="5">
        <f t="shared" si="84"/>
        <v>35</v>
      </c>
      <c r="X223">
        <f t="shared" si="85"/>
        <v>0</v>
      </c>
      <c r="Y223">
        <f t="shared" si="86"/>
        <v>0</v>
      </c>
      <c r="Z223">
        <f t="shared" si="87"/>
        <v>0</v>
      </c>
      <c r="AA223">
        <f t="shared" si="88"/>
        <v>0</v>
      </c>
      <c r="AB223">
        <f t="shared" si="89"/>
        <v>0</v>
      </c>
      <c r="AC223">
        <f t="shared" si="90"/>
        <v>0</v>
      </c>
      <c r="AD223">
        <f t="shared" si="91"/>
        <v>0</v>
      </c>
      <c r="AE223">
        <f t="shared" si="92"/>
        <v>0</v>
      </c>
      <c r="AF223">
        <f t="shared" si="93"/>
        <v>0</v>
      </c>
      <c r="AG223">
        <f t="shared" si="94"/>
        <v>0</v>
      </c>
      <c r="AH223">
        <f t="shared" si="95"/>
        <v>0</v>
      </c>
      <c r="AI223">
        <f t="shared" si="96"/>
        <v>0</v>
      </c>
      <c r="AJ223">
        <f t="shared" si="97"/>
        <v>0</v>
      </c>
      <c r="AK223">
        <f t="shared" si="98"/>
        <v>0</v>
      </c>
      <c r="AL223">
        <f t="shared" si="99"/>
        <v>0</v>
      </c>
      <c r="AM223">
        <f t="shared" si="100"/>
        <v>0</v>
      </c>
      <c r="AN223">
        <f t="shared" si="101"/>
        <v>0</v>
      </c>
      <c r="AO223">
        <f t="shared" si="102"/>
        <v>0</v>
      </c>
      <c r="AP223">
        <f t="shared" si="103"/>
        <v>0</v>
      </c>
      <c r="AQ223">
        <f t="shared" si="104"/>
        <v>0</v>
      </c>
      <c r="AR223">
        <f t="shared" si="105"/>
        <v>0</v>
      </c>
      <c r="AS223">
        <f t="shared" si="106"/>
        <v>0</v>
      </c>
      <c r="AT223">
        <f t="shared" si="107"/>
        <v>0</v>
      </c>
      <c r="AU223">
        <f t="shared" si="108"/>
        <v>0</v>
      </c>
      <c r="AV223">
        <f t="shared" si="109"/>
        <v>0</v>
      </c>
      <c r="AW223">
        <f t="shared" si="110"/>
        <v>0</v>
      </c>
      <c r="AX223">
        <f t="shared" si="111"/>
        <v>1</v>
      </c>
    </row>
    <row r="224" spans="1:50" ht="78.75" x14ac:dyDescent="0.25">
      <c r="A224" s="115">
        <v>223</v>
      </c>
      <c r="B224" s="23" t="s">
        <v>960</v>
      </c>
      <c r="C224" s="23" t="s">
        <v>973</v>
      </c>
      <c r="D224" s="23" t="s">
        <v>974</v>
      </c>
      <c r="E224" s="9">
        <v>625544.6</v>
      </c>
      <c r="F224" s="24">
        <v>2</v>
      </c>
      <c r="G224" s="24">
        <v>0</v>
      </c>
      <c r="H224" s="24">
        <v>5</v>
      </c>
      <c r="I224" s="24">
        <v>1</v>
      </c>
      <c r="J224" s="24">
        <v>0</v>
      </c>
      <c r="K224" s="24">
        <v>5</v>
      </c>
      <c r="L224" s="24">
        <v>0</v>
      </c>
      <c r="M224" s="24">
        <v>1</v>
      </c>
      <c r="N224" s="24">
        <v>3</v>
      </c>
      <c r="O224" s="50">
        <v>10</v>
      </c>
      <c r="P224" s="50">
        <v>3</v>
      </c>
      <c r="Q224" s="24">
        <v>0</v>
      </c>
      <c r="R224" s="24">
        <v>2</v>
      </c>
      <c r="S224" s="24">
        <v>3</v>
      </c>
      <c r="T224" s="24">
        <v>0</v>
      </c>
      <c r="U224" s="24">
        <v>0</v>
      </c>
      <c r="V224" s="19">
        <v>373526.82</v>
      </c>
      <c r="W224" s="5">
        <f t="shared" si="84"/>
        <v>35</v>
      </c>
      <c r="X224">
        <f t="shared" si="85"/>
        <v>0</v>
      </c>
      <c r="Y224">
        <f t="shared" si="86"/>
        <v>0</v>
      </c>
      <c r="Z224">
        <f t="shared" si="87"/>
        <v>1</v>
      </c>
      <c r="AA224">
        <f t="shared" si="88"/>
        <v>0</v>
      </c>
      <c r="AB224">
        <f t="shared" si="89"/>
        <v>0</v>
      </c>
      <c r="AC224">
        <f t="shared" si="90"/>
        <v>0</v>
      </c>
      <c r="AD224">
        <f t="shared" si="91"/>
        <v>0</v>
      </c>
      <c r="AE224">
        <f t="shared" si="92"/>
        <v>0</v>
      </c>
      <c r="AF224">
        <f t="shared" si="93"/>
        <v>0</v>
      </c>
      <c r="AG224">
        <f t="shared" si="94"/>
        <v>0</v>
      </c>
      <c r="AH224">
        <f t="shared" si="95"/>
        <v>0</v>
      </c>
      <c r="AI224">
        <f t="shared" si="96"/>
        <v>0</v>
      </c>
      <c r="AJ224">
        <f t="shared" si="97"/>
        <v>0</v>
      </c>
      <c r="AK224">
        <f t="shared" si="98"/>
        <v>0</v>
      </c>
      <c r="AL224">
        <f t="shared" si="99"/>
        <v>0</v>
      </c>
      <c r="AM224">
        <f t="shared" si="100"/>
        <v>0</v>
      </c>
      <c r="AN224">
        <f t="shared" si="101"/>
        <v>0</v>
      </c>
      <c r="AO224">
        <f t="shared" si="102"/>
        <v>0</v>
      </c>
      <c r="AP224">
        <f t="shared" si="103"/>
        <v>0</v>
      </c>
      <c r="AQ224">
        <f t="shared" si="104"/>
        <v>0</v>
      </c>
      <c r="AR224">
        <f t="shared" si="105"/>
        <v>0</v>
      </c>
      <c r="AS224">
        <f t="shared" si="106"/>
        <v>0</v>
      </c>
      <c r="AT224">
        <f t="shared" si="107"/>
        <v>0</v>
      </c>
      <c r="AU224">
        <f t="shared" si="108"/>
        <v>0</v>
      </c>
      <c r="AV224">
        <f t="shared" si="109"/>
        <v>0</v>
      </c>
      <c r="AW224">
        <f t="shared" si="110"/>
        <v>0</v>
      </c>
      <c r="AX224">
        <f t="shared" si="111"/>
        <v>0</v>
      </c>
    </row>
    <row r="225" spans="1:50" ht="126" x14ac:dyDescent="0.25">
      <c r="A225" s="115">
        <v>224</v>
      </c>
      <c r="B225" s="3" t="s">
        <v>1258</v>
      </c>
      <c r="C225" s="3" t="s">
        <v>1271</v>
      </c>
      <c r="D225" s="3" t="s">
        <v>1272</v>
      </c>
      <c r="E225" s="4">
        <v>2460000</v>
      </c>
      <c r="F225" s="24">
        <v>10</v>
      </c>
      <c r="G225" s="3">
        <v>0</v>
      </c>
      <c r="H225" s="3">
        <v>5</v>
      </c>
      <c r="I225" s="3">
        <v>2</v>
      </c>
      <c r="J225" s="3">
        <v>0</v>
      </c>
      <c r="K225" s="3">
        <v>1</v>
      </c>
      <c r="L225" s="3">
        <v>0</v>
      </c>
      <c r="M225" s="3">
        <v>1</v>
      </c>
      <c r="N225" s="3">
        <v>9</v>
      </c>
      <c r="O225" s="50">
        <v>0</v>
      </c>
      <c r="P225" s="50">
        <v>0</v>
      </c>
      <c r="Q225" s="3">
        <v>2</v>
      </c>
      <c r="R225" s="3">
        <v>2</v>
      </c>
      <c r="S225" s="3">
        <v>3</v>
      </c>
      <c r="T225" s="3">
        <v>0</v>
      </c>
      <c r="U225" s="3">
        <v>0</v>
      </c>
      <c r="V225" s="4">
        <v>910200</v>
      </c>
      <c r="W225" s="5">
        <f t="shared" si="84"/>
        <v>35</v>
      </c>
      <c r="X225">
        <f t="shared" si="85"/>
        <v>0</v>
      </c>
      <c r="Y225">
        <f t="shared" si="86"/>
        <v>0</v>
      </c>
      <c r="Z225">
        <f t="shared" si="87"/>
        <v>0</v>
      </c>
      <c r="AA225">
        <f t="shared" si="88"/>
        <v>0</v>
      </c>
      <c r="AB225">
        <f t="shared" si="89"/>
        <v>0</v>
      </c>
      <c r="AC225">
        <f t="shared" si="90"/>
        <v>0</v>
      </c>
      <c r="AD225">
        <f t="shared" si="91"/>
        <v>0</v>
      </c>
      <c r="AE225">
        <f t="shared" si="92"/>
        <v>0</v>
      </c>
      <c r="AF225">
        <f t="shared" si="93"/>
        <v>0</v>
      </c>
      <c r="AG225">
        <f t="shared" si="94"/>
        <v>0</v>
      </c>
      <c r="AH225">
        <f t="shared" si="95"/>
        <v>0</v>
      </c>
      <c r="AI225">
        <f t="shared" si="96"/>
        <v>0</v>
      </c>
      <c r="AJ225">
        <f t="shared" si="97"/>
        <v>0</v>
      </c>
      <c r="AK225">
        <f t="shared" si="98"/>
        <v>0</v>
      </c>
      <c r="AL225">
        <f t="shared" si="99"/>
        <v>0</v>
      </c>
      <c r="AM225">
        <f t="shared" si="100"/>
        <v>0</v>
      </c>
      <c r="AN225">
        <f t="shared" si="101"/>
        <v>0</v>
      </c>
      <c r="AO225">
        <f t="shared" si="102"/>
        <v>0</v>
      </c>
      <c r="AP225">
        <f t="shared" si="103"/>
        <v>0</v>
      </c>
      <c r="AQ225">
        <f t="shared" si="104"/>
        <v>0</v>
      </c>
      <c r="AR225">
        <f t="shared" si="105"/>
        <v>0</v>
      </c>
      <c r="AS225">
        <f t="shared" si="106"/>
        <v>0</v>
      </c>
      <c r="AT225">
        <f t="shared" si="107"/>
        <v>0</v>
      </c>
      <c r="AU225">
        <f t="shared" si="108"/>
        <v>0</v>
      </c>
      <c r="AV225">
        <f t="shared" si="109"/>
        <v>0</v>
      </c>
      <c r="AW225">
        <f t="shared" si="110"/>
        <v>0</v>
      </c>
      <c r="AX225">
        <f t="shared" si="111"/>
        <v>1</v>
      </c>
    </row>
    <row r="226" spans="1:50" ht="47.25" x14ac:dyDescent="0.25">
      <c r="A226" s="115">
        <v>225</v>
      </c>
      <c r="B226" s="3" t="s">
        <v>1258</v>
      </c>
      <c r="C226" s="3" t="s">
        <v>1290</v>
      </c>
      <c r="D226" s="3" t="s">
        <v>1291</v>
      </c>
      <c r="E226" s="4">
        <v>2285000</v>
      </c>
      <c r="F226" s="24">
        <v>10</v>
      </c>
      <c r="G226" s="3">
        <v>0</v>
      </c>
      <c r="H226" s="3">
        <v>5</v>
      </c>
      <c r="I226" s="3">
        <v>1</v>
      </c>
      <c r="J226" s="3">
        <v>0</v>
      </c>
      <c r="K226" s="3">
        <v>1</v>
      </c>
      <c r="L226" s="3">
        <v>0</v>
      </c>
      <c r="M226" s="3">
        <v>1</v>
      </c>
      <c r="N226" s="3">
        <v>10</v>
      </c>
      <c r="O226" s="50">
        <v>0</v>
      </c>
      <c r="P226" s="50">
        <v>0</v>
      </c>
      <c r="Q226" s="3">
        <v>2</v>
      </c>
      <c r="R226" s="3">
        <v>2</v>
      </c>
      <c r="S226" s="3">
        <v>3</v>
      </c>
      <c r="T226" s="3">
        <v>0</v>
      </c>
      <c r="U226" s="3">
        <v>0</v>
      </c>
      <c r="V226" s="4">
        <v>845450</v>
      </c>
      <c r="W226" s="5">
        <f t="shared" si="84"/>
        <v>35</v>
      </c>
      <c r="X226">
        <f t="shared" si="85"/>
        <v>0</v>
      </c>
      <c r="Y226">
        <f t="shared" si="86"/>
        <v>0</v>
      </c>
      <c r="Z226">
        <f t="shared" si="87"/>
        <v>0</v>
      </c>
      <c r="AA226">
        <f t="shared" si="88"/>
        <v>0</v>
      </c>
      <c r="AB226">
        <f t="shared" si="89"/>
        <v>0</v>
      </c>
      <c r="AC226">
        <f t="shared" si="90"/>
        <v>0</v>
      </c>
      <c r="AD226">
        <f t="shared" si="91"/>
        <v>0</v>
      </c>
      <c r="AE226">
        <f t="shared" si="92"/>
        <v>0</v>
      </c>
      <c r="AF226">
        <f t="shared" si="93"/>
        <v>0</v>
      </c>
      <c r="AG226">
        <f t="shared" si="94"/>
        <v>0</v>
      </c>
      <c r="AH226">
        <f t="shared" si="95"/>
        <v>0</v>
      </c>
      <c r="AI226">
        <f t="shared" si="96"/>
        <v>0</v>
      </c>
      <c r="AJ226">
        <f t="shared" si="97"/>
        <v>0</v>
      </c>
      <c r="AK226">
        <f t="shared" si="98"/>
        <v>0</v>
      </c>
      <c r="AL226">
        <f t="shared" si="99"/>
        <v>0</v>
      </c>
      <c r="AM226">
        <f t="shared" si="100"/>
        <v>0</v>
      </c>
      <c r="AN226">
        <f t="shared" si="101"/>
        <v>0</v>
      </c>
      <c r="AO226">
        <f t="shared" si="102"/>
        <v>0</v>
      </c>
      <c r="AP226">
        <f t="shared" si="103"/>
        <v>0</v>
      </c>
      <c r="AQ226">
        <f t="shared" si="104"/>
        <v>0</v>
      </c>
      <c r="AR226">
        <f t="shared" si="105"/>
        <v>0</v>
      </c>
      <c r="AS226">
        <f t="shared" si="106"/>
        <v>0</v>
      </c>
      <c r="AT226">
        <f t="shared" si="107"/>
        <v>0</v>
      </c>
      <c r="AU226">
        <f t="shared" si="108"/>
        <v>0</v>
      </c>
      <c r="AV226">
        <f t="shared" si="109"/>
        <v>0</v>
      </c>
      <c r="AW226">
        <f t="shared" si="110"/>
        <v>0</v>
      </c>
      <c r="AX226">
        <f t="shared" si="111"/>
        <v>1</v>
      </c>
    </row>
    <row r="227" spans="1:50" ht="47.25" x14ac:dyDescent="0.25">
      <c r="A227" s="115">
        <v>226</v>
      </c>
      <c r="B227" s="18" t="s">
        <v>1587</v>
      </c>
      <c r="C227" s="18" t="s">
        <v>1591</v>
      </c>
      <c r="D227" s="18" t="s">
        <v>1592</v>
      </c>
      <c r="E227" s="19">
        <v>3000000</v>
      </c>
      <c r="F227" s="18">
        <v>4</v>
      </c>
      <c r="G227" s="18">
        <v>0</v>
      </c>
      <c r="H227" s="18">
        <v>3</v>
      </c>
      <c r="I227" s="18">
        <v>1</v>
      </c>
      <c r="J227" s="18">
        <v>0</v>
      </c>
      <c r="K227" s="18">
        <v>2</v>
      </c>
      <c r="L227" s="18">
        <v>0</v>
      </c>
      <c r="M227" s="18">
        <v>1</v>
      </c>
      <c r="N227" s="18">
        <v>9</v>
      </c>
      <c r="O227" s="18">
        <v>0</v>
      </c>
      <c r="P227" s="18">
        <v>10</v>
      </c>
      <c r="Q227" s="18">
        <v>0</v>
      </c>
      <c r="R227" s="18">
        <v>2</v>
      </c>
      <c r="S227" s="18">
        <v>3</v>
      </c>
      <c r="T227" s="18">
        <v>0</v>
      </c>
      <c r="U227" s="18">
        <v>0</v>
      </c>
      <c r="V227" s="19">
        <v>1800000</v>
      </c>
      <c r="W227" s="5">
        <f t="shared" si="84"/>
        <v>35</v>
      </c>
      <c r="X227">
        <f t="shared" si="85"/>
        <v>0</v>
      </c>
      <c r="Y227">
        <f t="shared" si="86"/>
        <v>0</v>
      </c>
      <c r="Z227">
        <f t="shared" si="87"/>
        <v>0</v>
      </c>
      <c r="AA227">
        <f t="shared" si="88"/>
        <v>0</v>
      </c>
      <c r="AB227">
        <f t="shared" si="89"/>
        <v>0</v>
      </c>
      <c r="AC227">
        <f t="shared" si="90"/>
        <v>0</v>
      </c>
      <c r="AD227">
        <f t="shared" si="91"/>
        <v>0</v>
      </c>
      <c r="AE227">
        <f t="shared" si="92"/>
        <v>0</v>
      </c>
      <c r="AF227">
        <f t="shared" si="93"/>
        <v>1</v>
      </c>
      <c r="AG227">
        <f t="shared" si="94"/>
        <v>0</v>
      </c>
      <c r="AH227">
        <f t="shared" si="95"/>
        <v>0</v>
      </c>
      <c r="AI227">
        <f t="shared" si="96"/>
        <v>0</v>
      </c>
      <c r="AJ227">
        <f t="shared" si="97"/>
        <v>0</v>
      </c>
      <c r="AK227">
        <f t="shared" si="98"/>
        <v>0</v>
      </c>
      <c r="AL227">
        <f t="shared" si="99"/>
        <v>0</v>
      </c>
      <c r="AM227">
        <f t="shared" si="100"/>
        <v>0</v>
      </c>
      <c r="AN227">
        <f t="shared" si="101"/>
        <v>0</v>
      </c>
      <c r="AO227">
        <f t="shared" si="102"/>
        <v>0</v>
      </c>
      <c r="AP227">
        <f t="shared" si="103"/>
        <v>0</v>
      </c>
      <c r="AQ227">
        <f t="shared" si="104"/>
        <v>0</v>
      </c>
      <c r="AR227">
        <f t="shared" si="105"/>
        <v>0</v>
      </c>
      <c r="AS227">
        <f t="shared" si="106"/>
        <v>0</v>
      </c>
      <c r="AT227">
        <f t="shared" si="107"/>
        <v>0</v>
      </c>
      <c r="AU227">
        <f t="shared" si="108"/>
        <v>0</v>
      </c>
      <c r="AV227">
        <f t="shared" si="109"/>
        <v>0</v>
      </c>
      <c r="AW227">
        <f t="shared" si="110"/>
        <v>0</v>
      </c>
      <c r="AX227">
        <f t="shared" si="111"/>
        <v>0</v>
      </c>
    </row>
    <row r="228" spans="1:50" ht="110.25" x14ac:dyDescent="0.25">
      <c r="A228" s="115">
        <v>227</v>
      </c>
      <c r="B228" s="3" t="s">
        <v>54</v>
      </c>
      <c r="C228" s="3" t="s">
        <v>23</v>
      </c>
      <c r="D228" s="3" t="s">
        <v>63</v>
      </c>
      <c r="E228" s="4">
        <v>2291216</v>
      </c>
      <c r="F228" s="24">
        <v>3</v>
      </c>
      <c r="G228" s="3">
        <v>4</v>
      </c>
      <c r="H228" s="3">
        <v>1</v>
      </c>
      <c r="I228" s="3">
        <v>2</v>
      </c>
      <c r="J228" s="3">
        <v>0</v>
      </c>
      <c r="K228" s="3">
        <v>2</v>
      </c>
      <c r="L228" s="3">
        <v>0</v>
      </c>
      <c r="M228" s="3">
        <v>1</v>
      </c>
      <c r="N228" s="3">
        <v>1</v>
      </c>
      <c r="O228" s="50">
        <v>9</v>
      </c>
      <c r="P228" s="50">
        <v>1</v>
      </c>
      <c r="Q228" s="3">
        <v>2</v>
      </c>
      <c r="R228" s="3">
        <v>2</v>
      </c>
      <c r="S228" s="3">
        <v>3</v>
      </c>
      <c r="T228" s="3">
        <v>3</v>
      </c>
      <c r="U228" s="3">
        <v>0</v>
      </c>
      <c r="V228" s="4">
        <v>1390397</v>
      </c>
      <c r="W228" s="5">
        <f t="shared" si="84"/>
        <v>34</v>
      </c>
      <c r="X228">
        <f t="shared" si="85"/>
        <v>0</v>
      </c>
      <c r="Y228">
        <f t="shared" si="86"/>
        <v>0</v>
      </c>
      <c r="Z228">
        <f t="shared" si="87"/>
        <v>0</v>
      </c>
      <c r="AA228">
        <f t="shared" si="88"/>
        <v>0</v>
      </c>
      <c r="AB228">
        <f t="shared" si="89"/>
        <v>0</v>
      </c>
      <c r="AC228">
        <f t="shared" si="90"/>
        <v>0</v>
      </c>
      <c r="AD228">
        <f t="shared" si="91"/>
        <v>0</v>
      </c>
      <c r="AE228">
        <f t="shared" si="92"/>
        <v>0</v>
      </c>
      <c r="AF228">
        <f t="shared" si="93"/>
        <v>0</v>
      </c>
      <c r="AG228">
        <f t="shared" si="94"/>
        <v>0</v>
      </c>
      <c r="AH228">
        <f t="shared" si="95"/>
        <v>0</v>
      </c>
      <c r="AI228">
        <f t="shared" si="96"/>
        <v>0</v>
      </c>
      <c r="AJ228">
        <f t="shared" si="97"/>
        <v>0</v>
      </c>
      <c r="AK228">
        <f t="shared" si="98"/>
        <v>0</v>
      </c>
      <c r="AL228">
        <f t="shared" si="99"/>
        <v>0</v>
      </c>
      <c r="AM228">
        <f t="shared" si="100"/>
        <v>0</v>
      </c>
      <c r="AN228">
        <f t="shared" si="101"/>
        <v>0</v>
      </c>
      <c r="AO228">
        <f t="shared" si="102"/>
        <v>0</v>
      </c>
      <c r="AP228">
        <f t="shared" si="103"/>
        <v>0</v>
      </c>
      <c r="AQ228">
        <f t="shared" si="104"/>
        <v>0</v>
      </c>
      <c r="AR228">
        <f t="shared" si="105"/>
        <v>1</v>
      </c>
      <c r="AS228">
        <f t="shared" si="106"/>
        <v>0</v>
      </c>
      <c r="AT228">
        <f t="shared" si="107"/>
        <v>0</v>
      </c>
      <c r="AU228">
        <f t="shared" si="108"/>
        <v>0</v>
      </c>
      <c r="AV228">
        <f t="shared" si="109"/>
        <v>0</v>
      </c>
      <c r="AW228">
        <f t="shared" si="110"/>
        <v>0</v>
      </c>
      <c r="AX228">
        <f t="shared" si="111"/>
        <v>0</v>
      </c>
    </row>
    <row r="229" spans="1:50" ht="47.25" x14ac:dyDescent="0.25">
      <c r="A229" s="115">
        <v>228</v>
      </c>
      <c r="B229" s="18" t="s">
        <v>201</v>
      </c>
      <c r="C229" s="18" t="s">
        <v>83</v>
      </c>
      <c r="D229" s="18" t="s">
        <v>207</v>
      </c>
      <c r="E229" s="19">
        <v>586306</v>
      </c>
      <c r="F229" s="49">
        <v>4</v>
      </c>
      <c r="G229" s="18">
        <v>0</v>
      </c>
      <c r="H229" s="18">
        <v>5</v>
      </c>
      <c r="I229" s="18">
        <v>1</v>
      </c>
      <c r="J229" s="18">
        <v>0</v>
      </c>
      <c r="K229" s="18">
        <v>5</v>
      </c>
      <c r="L229" s="18">
        <v>0</v>
      </c>
      <c r="M229" s="18">
        <v>1</v>
      </c>
      <c r="N229" s="18">
        <v>3</v>
      </c>
      <c r="O229" s="30">
        <v>0</v>
      </c>
      <c r="P229" s="30">
        <v>10</v>
      </c>
      <c r="Q229" s="18">
        <v>0</v>
      </c>
      <c r="R229" s="18">
        <v>2</v>
      </c>
      <c r="S229" s="18">
        <v>3</v>
      </c>
      <c r="T229" s="18">
        <v>0</v>
      </c>
      <c r="U229" s="18">
        <v>0</v>
      </c>
      <c r="V229" s="19">
        <v>322468</v>
      </c>
      <c r="W229" s="5">
        <f t="shared" si="84"/>
        <v>34</v>
      </c>
      <c r="X229">
        <f t="shared" si="85"/>
        <v>0</v>
      </c>
      <c r="Y229">
        <f t="shared" si="86"/>
        <v>0</v>
      </c>
      <c r="Z229">
        <f t="shared" si="87"/>
        <v>0</v>
      </c>
      <c r="AA229">
        <f t="shared" si="88"/>
        <v>0</v>
      </c>
      <c r="AB229">
        <f t="shared" si="89"/>
        <v>0</v>
      </c>
      <c r="AC229">
        <f t="shared" si="90"/>
        <v>0</v>
      </c>
      <c r="AD229">
        <f t="shared" si="91"/>
        <v>0</v>
      </c>
      <c r="AE229">
        <f t="shared" si="92"/>
        <v>0</v>
      </c>
      <c r="AF229">
        <f t="shared" si="93"/>
        <v>0</v>
      </c>
      <c r="AG229">
        <f t="shared" si="94"/>
        <v>0</v>
      </c>
      <c r="AH229">
        <f t="shared" si="95"/>
        <v>0</v>
      </c>
      <c r="AI229">
        <f t="shared" si="96"/>
        <v>0</v>
      </c>
      <c r="AJ229">
        <f t="shared" si="97"/>
        <v>0</v>
      </c>
      <c r="AK229">
        <f t="shared" si="98"/>
        <v>0</v>
      </c>
      <c r="AL229">
        <f t="shared" si="99"/>
        <v>0</v>
      </c>
      <c r="AM229">
        <f t="shared" si="100"/>
        <v>0</v>
      </c>
      <c r="AN229">
        <f t="shared" si="101"/>
        <v>1</v>
      </c>
      <c r="AO229">
        <f t="shared" si="102"/>
        <v>0</v>
      </c>
      <c r="AP229">
        <f t="shared" si="103"/>
        <v>0</v>
      </c>
      <c r="AQ229">
        <f t="shared" si="104"/>
        <v>0</v>
      </c>
      <c r="AR229">
        <f t="shared" si="105"/>
        <v>0</v>
      </c>
      <c r="AS229">
        <f t="shared" si="106"/>
        <v>0</v>
      </c>
      <c r="AT229">
        <f t="shared" si="107"/>
        <v>0</v>
      </c>
      <c r="AU229">
        <f t="shared" si="108"/>
        <v>0</v>
      </c>
      <c r="AV229">
        <f t="shared" si="109"/>
        <v>0</v>
      </c>
      <c r="AW229">
        <f t="shared" si="110"/>
        <v>0</v>
      </c>
      <c r="AX229">
        <f t="shared" si="111"/>
        <v>0</v>
      </c>
    </row>
    <row r="230" spans="1:50" ht="63" x14ac:dyDescent="0.25">
      <c r="A230" s="115">
        <v>229</v>
      </c>
      <c r="B230" s="23" t="s">
        <v>513</v>
      </c>
      <c r="C230" s="23" t="s">
        <v>536</v>
      </c>
      <c r="D230" s="23" t="s">
        <v>535</v>
      </c>
      <c r="E230" s="4">
        <v>3000000</v>
      </c>
      <c r="F230" s="24">
        <v>10</v>
      </c>
      <c r="G230" s="23">
        <v>0</v>
      </c>
      <c r="H230" s="23">
        <v>5</v>
      </c>
      <c r="I230" s="23">
        <v>3</v>
      </c>
      <c r="J230" s="23">
        <v>0</v>
      </c>
      <c r="K230" s="23">
        <v>1</v>
      </c>
      <c r="L230" s="23">
        <v>0</v>
      </c>
      <c r="M230" s="23">
        <v>1</v>
      </c>
      <c r="N230" s="23">
        <v>7</v>
      </c>
      <c r="O230" s="50">
        <v>0</v>
      </c>
      <c r="P230" s="50">
        <v>0</v>
      </c>
      <c r="Q230" s="23">
        <v>2</v>
      </c>
      <c r="R230" s="23">
        <v>2</v>
      </c>
      <c r="S230" s="23">
        <v>3</v>
      </c>
      <c r="T230" s="23">
        <v>0</v>
      </c>
      <c r="U230" s="23">
        <v>0</v>
      </c>
      <c r="V230" s="4">
        <v>1110000</v>
      </c>
      <c r="W230" s="5">
        <f t="shared" si="84"/>
        <v>34</v>
      </c>
      <c r="X230">
        <f t="shared" si="85"/>
        <v>0</v>
      </c>
      <c r="Y230">
        <f t="shared" si="86"/>
        <v>0</v>
      </c>
      <c r="Z230">
        <f t="shared" si="87"/>
        <v>0</v>
      </c>
      <c r="AA230">
        <f t="shared" si="88"/>
        <v>0</v>
      </c>
      <c r="AB230">
        <f t="shared" si="89"/>
        <v>0</v>
      </c>
      <c r="AC230">
        <f t="shared" si="90"/>
        <v>0</v>
      </c>
      <c r="AD230">
        <f t="shared" si="91"/>
        <v>0</v>
      </c>
      <c r="AE230">
        <f t="shared" si="92"/>
        <v>0</v>
      </c>
      <c r="AF230">
        <f t="shared" si="93"/>
        <v>0</v>
      </c>
      <c r="AG230">
        <f t="shared" si="94"/>
        <v>0</v>
      </c>
      <c r="AH230">
        <f t="shared" si="95"/>
        <v>0</v>
      </c>
      <c r="AI230">
        <f t="shared" si="96"/>
        <v>0</v>
      </c>
      <c r="AJ230">
        <f t="shared" si="97"/>
        <v>0</v>
      </c>
      <c r="AK230">
        <f t="shared" si="98"/>
        <v>0</v>
      </c>
      <c r="AL230">
        <f t="shared" si="99"/>
        <v>0</v>
      </c>
      <c r="AM230">
        <f t="shared" si="100"/>
        <v>0</v>
      </c>
      <c r="AN230">
        <f t="shared" si="101"/>
        <v>0</v>
      </c>
      <c r="AO230">
        <f t="shared" si="102"/>
        <v>0</v>
      </c>
      <c r="AP230">
        <f t="shared" si="103"/>
        <v>0</v>
      </c>
      <c r="AQ230">
        <f t="shared" si="104"/>
        <v>0</v>
      </c>
      <c r="AR230">
        <f t="shared" si="105"/>
        <v>0</v>
      </c>
      <c r="AS230">
        <f t="shared" si="106"/>
        <v>0</v>
      </c>
      <c r="AT230">
        <f t="shared" si="107"/>
        <v>0</v>
      </c>
      <c r="AU230">
        <f t="shared" si="108"/>
        <v>0</v>
      </c>
      <c r="AV230">
        <f t="shared" si="109"/>
        <v>0</v>
      </c>
      <c r="AW230">
        <f t="shared" si="110"/>
        <v>0</v>
      </c>
      <c r="AX230">
        <f t="shared" si="111"/>
        <v>1</v>
      </c>
    </row>
    <row r="231" spans="1:50" ht="126" x14ac:dyDescent="0.25">
      <c r="A231" s="115">
        <v>230</v>
      </c>
      <c r="B231" s="23" t="s">
        <v>513</v>
      </c>
      <c r="C231" s="23" t="s">
        <v>547</v>
      </c>
      <c r="D231" s="23" t="s">
        <v>548</v>
      </c>
      <c r="E231" s="4">
        <v>1655000</v>
      </c>
      <c r="F231" s="24">
        <v>10</v>
      </c>
      <c r="G231" s="23">
        <v>0</v>
      </c>
      <c r="H231" s="23">
        <v>3</v>
      </c>
      <c r="I231" s="23">
        <v>2</v>
      </c>
      <c r="J231" s="23">
        <v>0</v>
      </c>
      <c r="K231" s="23">
        <v>1</v>
      </c>
      <c r="L231" s="23">
        <v>0</v>
      </c>
      <c r="M231" s="23">
        <v>1</v>
      </c>
      <c r="N231" s="23">
        <v>7</v>
      </c>
      <c r="O231" s="50">
        <v>0</v>
      </c>
      <c r="P231" s="50">
        <v>3</v>
      </c>
      <c r="Q231" s="23">
        <v>2</v>
      </c>
      <c r="R231" s="23">
        <v>2</v>
      </c>
      <c r="S231" s="23">
        <v>3</v>
      </c>
      <c r="T231" s="23">
        <v>0</v>
      </c>
      <c r="U231" s="23">
        <v>0</v>
      </c>
      <c r="V231" s="4">
        <v>612350</v>
      </c>
      <c r="W231" s="5">
        <f t="shared" si="84"/>
        <v>34</v>
      </c>
      <c r="X231">
        <f t="shared" si="85"/>
        <v>0</v>
      </c>
      <c r="Y231">
        <f t="shared" si="86"/>
        <v>0</v>
      </c>
      <c r="Z231">
        <f t="shared" si="87"/>
        <v>0</v>
      </c>
      <c r="AA231">
        <f t="shared" si="88"/>
        <v>0</v>
      </c>
      <c r="AB231">
        <f t="shared" si="89"/>
        <v>0</v>
      </c>
      <c r="AC231">
        <f t="shared" si="90"/>
        <v>0</v>
      </c>
      <c r="AD231">
        <f t="shared" si="91"/>
        <v>0</v>
      </c>
      <c r="AE231">
        <f t="shared" si="92"/>
        <v>0</v>
      </c>
      <c r="AF231">
        <f t="shared" si="93"/>
        <v>0</v>
      </c>
      <c r="AG231">
        <f t="shared" si="94"/>
        <v>0</v>
      </c>
      <c r="AH231">
        <f t="shared" si="95"/>
        <v>0</v>
      </c>
      <c r="AI231">
        <f t="shared" si="96"/>
        <v>0</v>
      </c>
      <c r="AJ231">
        <f t="shared" si="97"/>
        <v>0</v>
      </c>
      <c r="AK231">
        <f t="shared" si="98"/>
        <v>0</v>
      </c>
      <c r="AL231">
        <f t="shared" si="99"/>
        <v>0</v>
      </c>
      <c r="AM231">
        <f t="shared" si="100"/>
        <v>0</v>
      </c>
      <c r="AN231">
        <f t="shared" si="101"/>
        <v>0</v>
      </c>
      <c r="AO231">
        <f t="shared" si="102"/>
        <v>0</v>
      </c>
      <c r="AP231">
        <f t="shared" si="103"/>
        <v>0</v>
      </c>
      <c r="AQ231">
        <f t="shared" si="104"/>
        <v>0</v>
      </c>
      <c r="AR231">
        <f t="shared" si="105"/>
        <v>0</v>
      </c>
      <c r="AS231">
        <f t="shared" si="106"/>
        <v>0</v>
      </c>
      <c r="AT231">
        <f t="shared" si="107"/>
        <v>0</v>
      </c>
      <c r="AU231">
        <f t="shared" si="108"/>
        <v>0</v>
      </c>
      <c r="AV231">
        <f t="shared" si="109"/>
        <v>0</v>
      </c>
      <c r="AW231">
        <f t="shared" si="110"/>
        <v>0</v>
      </c>
      <c r="AX231">
        <f t="shared" si="111"/>
        <v>1</v>
      </c>
    </row>
    <row r="232" spans="1:50" ht="47.25" x14ac:dyDescent="0.25">
      <c r="A232" s="115">
        <v>231</v>
      </c>
      <c r="B232" s="21" t="s">
        <v>644</v>
      </c>
      <c r="C232" s="21" t="s">
        <v>716</v>
      </c>
      <c r="D232" s="21" t="s">
        <v>758</v>
      </c>
      <c r="E232" s="19">
        <v>2300000</v>
      </c>
      <c r="F232" s="49">
        <v>10</v>
      </c>
      <c r="G232" s="21">
        <v>4</v>
      </c>
      <c r="H232" s="21">
        <v>3</v>
      </c>
      <c r="I232" s="21">
        <v>3</v>
      </c>
      <c r="J232" s="21">
        <v>0</v>
      </c>
      <c r="K232" s="21">
        <v>1</v>
      </c>
      <c r="L232" s="21">
        <v>0</v>
      </c>
      <c r="M232" s="21">
        <v>1</v>
      </c>
      <c r="N232" s="21">
        <v>1</v>
      </c>
      <c r="O232" s="30">
        <v>1</v>
      </c>
      <c r="P232" s="30">
        <v>2</v>
      </c>
      <c r="Q232" s="21">
        <v>2</v>
      </c>
      <c r="R232" s="21">
        <v>2</v>
      </c>
      <c r="S232" s="21">
        <v>3</v>
      </c>
      <c r="T232" s="21">
        <v>1</v>
      </c>
      <c r="U232" s="21">
        <v>0</v>
      </c>
      <c r="V232" s="19">
        <v>821100</v>
      </c>
      <c r="W232" s="5">
        <f t="shared" si="84"/>
        <v>34</v>
      </c>
      <c r="X232">
        <f t="shared" si="85"/>
        <v>0</v>
      </c>
      <c r="Y232">
        <f t="shared" si="86"/>
        <v>0</v>
      </c>
      <c r="Z232">
        <f t="shared" si="87"/>
        <v>0</v>
      </c>
      <c r="AA232">
        <f t="shared" si="88"/>
        <v>0</v>
      </c>
      <c r="AB232">
        <f t="shared" si="89"/>
        <v>0</v>
      </c>
      <c r="AC232">
        <f t="shared" si="90"/>
        <v>0</v>
      </c>
      <c r="AD232">
        <f t="shared" si="91"/>
        <v>0</v>
      </c>
      <c r="AE232">
        <f t="shared" si="92"/>
        <v>0</v>
      </c>
      <c r="AF232">
        <f t="shared" si="93"/>
        <v>0</v>
      </c>
      <c r="AG232">
        <f t="shared" si="94"/>
        <v>0</v>
      </c>
      <c r="AH232">
        <f t="shared" si="95"/>
        <v>0</v>
      </c>
      <c r="AI232">
        <f t="shared" si="96"/>
        <v>0</v>
      </c>
      <c r="AJ232">
        <f t="shared" si="97"/>
        <v>0</v>
      </c>
      <c r="AK232">
        <f t="shared" si="98"/>
        <v>0</v>
      </c>
      <c r="AL232">
        <f t="shared" si="99"/>
        <v>0</v>
      </c>
      <c r="AM232">
        <f t="shared" si="100"/>
        <v>0</v>
      </c>
      <c r="AN232">
        <f t="shared" si="101"/>
        <v>0</v>
      </c>
      <c r="AO232">
        <f t="shared" si="102"/>
        <v>0</v>
      </c>
      <c r="AP232">
        <f t="shared" si="103"/>
        <v>0</v>
      </c>
      <c r="AQ232">
        <f t="shared" si="104"/>
        <v>0</v>
      </c>
      <c r="AR232">
        <f t="shared" si="105"/>
        <v>0</v>
      </c>
      <c r="AS232">
        <f t="shared" si="106"/>
        <v>0</v>
      </c>
      <c r="AT232">
        <f t="shared" si="107"/>
        <v>0</v>
      </c>
      <c r="AU232">
        <f t="shared" si="108"/>
        <v>0</v>
      </c>
      <c r="AV232">
        <f t="shared" si="109"/>
        <v>0</v>
      </c>
      <c r="AW232">
        <f t="shared" si="110"/>
        <v>0</v>
      </c>
      <c r="AX232">
        <f t="shared" si="111"/>
        <v>1</v>
      </c>
    </row>
    <row r="233" spans="1:50" ht="63" x14ac:dyDescent="0.25">
      <c r="A233" s="115">
        <v>232</v>
      </c>
      <c r="B233" s="21" t="s">
        <v>644</v>
      </c>
      <c r="C233" s="21" t="s">
        <v>781</v>
      </c>
      <c r="D233" s="21" t="s">
        <v>782</v>
      </c>
      <c r="E233" s="19">
        <v>1500000</v>
      </c>
      <c r="F233" s="49">
        <v>10</v>
      </c>
      <c r="G233" s="21">
        <v>0</v>
      </c>
      <c r="H233" s="21">
        <v>1</v>
      </c>
      <c r="I233" s="21">
        <v>1</v>
      </c>
      <c r="J233" s="21">
        <v>0</v>
      </c>
      <c r="K233" s="21">
        <v>1</v>
      </c>
      <c r="L233" s="21">
        <v>0</v>
      </c>
      <c r="M233" s="21">
        <v>1</v>
      </c>
      <c r="N233" s="21">
        <v>10</v>
      </c>
      <c r="O233" s="30">
        <v>1</v>
      </c>
      <c r="P233" s="30">
        <v>1</v>
      </c>
      <c r="Q233" s="21">
        <v>2</v>
      </c>
      <c r="R233" s="21">
        <v>2</v>
      </c>
      <c r="S233" s="21">
        <v>3</v>
      </c>
      <c r="T233" s="21">
        <v>1</v>
      </c>
      <c r="U233" s="21">
        <v>0</v>
      </c>
      <c r="V233" s="19">
        <v>555000</v>
      </c>
      <c r="W233" s="5">
        <f t="shared" si="84"/>
        <v>34</v>
      </c>
      <c r="X233">
        <f t="shared" si="85"/>
        <v>0</v>
      </c>
      <c r="Y233">
        <f t="shared" si="86"/>
        <v>0</v>
      </c>
      <c r="Z233">
        <f t="shared" si="87"/>
        <v>0</v>
      </c>
      <c r="AA233">
        <f t="shared" si="88"/>
        <v>0</v>
      </c>
      <c r="AB233">
        <f t="shared" si="89"/>
        <v>0</v>
      </c>
      <c r="AC233">
        <f t="shared" si="90"/>
        <v>0</v>
      </c>
      <c r="AD233">
        <f t="shared" si="91"/>
        <v>0</v>
      </c>
      <c r="AE233">
        <f t="shared" si="92"/>
        <v>0</v>
      </c>
      <c r="AF233">
        <f t="shared" si="93"/>
        <v>0</v>
      </c>
      <c r="AG233">
        <f t="shared" si="94"/>
        <v>0</v>
      </c>
      <c r="AH233">
        <f t="shared" si="95"/>
        <v>0</v>
      </c>
      <c r="AI233">
        <f t="shared" si="96"/>
        <v>0</v>
      </c>
      <c r="AJ233">
        <f t="shared" si="97"/>
        <v>0</v>
      </c>
      <c r="AK233">
        <f t="shared" si="98"/>
        <v>0</v>
      </c>
      <c r="AL233">
        <f t="shared" si="99"/>
        <v>0</v>
      </c>
      <c r="AM233">
        <f t="shared" si="100"/>
        <v>0</v>
      </c>
      <c r="AN233">
        <f t="shared" si="101"/>
        <v>0</v>
      </c>
      <c r="AO233">
        <f t="shared" si="102"/>
        <v>0</v>
      </c>
      <c r="AP233">
        <f t="shared" si="103"/>
        <v>0</v>
      </c>
      <c r="AQ233">
        <f t="shared" si="104"/>
        <v>0</v>
      </c>
      <c r="AR233">
        <f t="shared" si="105"/>
        <v>0</v>
      </c>
      <c r="AS233">
        <f t="shared" si="106"/>
        <v>0</v>
      </c>
      <c r="AT233">
        <f t="shared" si="107"/>
        <v>0</v>
      </c>
      <c r="AU233">
        <f t="shared" si="108"/>
        <v>0</v>
      </c>
      <c r="AV233">
        <f t="shared" si="109"/>
        <v>0</v>
      </c>
      <c r="AW233">
        <f t="shared" si="110"/>
        <v>0</v>
      </c>
      <c r="AX233">
        <f t="shared" si="111"/>
        <v>1</v>
      </c>
    </row>
    <row r="234" spans="1:50" ht="63" x14ac:dyDescent="0.25">
      <c r="A234" s="115">
        <v>233</v>
      </c>
      <c r="B234" s="18" t="s">
        <v>877</v>
      </c>
      <c r="C234" s="18" t="s">
        <v>878</v>
      </c>
      <c r="D234" s="18" t="s">
        <v>879</v>
      </c>
      <c r="E234" s="19">
        <v>1596608.04</v>
      </c>
      <c r="F234" s="49">
        <v>2</v>
      </c>
      <c r="G234" s="18">
        <v>3</v>
      </c>
      <c r="H234" s="18">
        <v>3</v>
      </c>
      <c r="I234" s="18">
        <v>1</v>
      </c>
      <c r="J234" s="18">
        <v>0</v>
      </c>
      <c r="K234" s="18">
        <v>5</v>
      </c>
      <c r="L234" s="18">
        <v>0</v>
      </c>
      <c r="M234" s="18">
        <v>1</v>
      </c>
      <c r="N234" s="18">
        <v>5</v>
      </c>
      <c r="O234" s="30">
        <v>3</v>
      </c>
      <c r="P234" s="30">
        <v>3</v>
      </c>
      <c r="Q234" s="18">
        <v>0</v>
      </c>
      <c r="R234" s="18">
        <v>2</v>
      </c>
      <c r="S234" s="18">
        <v>3</v>
      </c>
      <c r="T234" s="18">
        <v>3</v>
      </c>
      <c r="U234" s="18">
        <v>0</v>
      </c>
      <c r="V234" s="19">
        <v>1080253.48</v>
      </c>
      <c r="W234" s="5">
        <f t="shared" si="84"/>
        <v>34</v>
      </c>
      <c r="X234">
        <f t="shared" si="85"/>
        <v>0</v>
      </c>
      <c r="Y234">
        <f t="shared" si="86"/>
        <v>0</v>
      </c>
      <c r="Z234">
        <f t="shared" si="87"/>
        <v>1</v>
      </c>
      <c r="AA234">
        <f t="shared" si="88"/>
        <v>0</v>
      </c>
      <c r="AB234">
        <f t="shared" si="89"/>
        <v>0</v>
      </c>
      <c r="AC234">
        <f t="shared" si="90"/>
        <v>0</v>
      </c>
      <c r="AD234">
        <f t="shared" si="91"/>
        <v>0</v>
      </c>
      <c r="AE234">
        <f t="shared" si="92"/>
        <v>0</v>
      </c>
      <c r="AF234">
        <f t="shared" si="93"/>
        <v>0</v>
      </c>
      <c r="AG234">
        <f t="shared" si="94"/>
        <v>0</v>
      </c>
      <c r="AH234">
        <f t="shared" si="95"/>
        <v>0</v>
      </c>
      <c r="AI234">
        <f t="shared" si="96"/>
        <v>0</v>
      </c>
      <c r="AJ234">
        <f t="shared" si="97"/>
        <v>0</v>
      </c>
      <c r="AK234">
        <f t="shared" si="98"/>
        <v>0</v>
      </c>
      <c r="AL234">
        <f t="shared" si="99"/>
        <v>0</v>
      </c>
      <c r="AM234">
        <f t="shared" si="100"/>
        <v>0</v>
      </c>
      <c r="AN234">
        <f t="shared" si="101"/>
        <v>0</v>
      </c>
      <c r="AO234">
        <f t="shared" si="102"/>
        <v>0</v>
      </c>
      <c r="AP234">
        <f t="shared" si="103"/>
        <v>0</v>
      </c>
      <c r="AQ234">
        <f t="shared" si="104"/>
        <v>0</v>
      </c>
      <c r="AR234">
        <f t="shared" si="105"/>
        <v>0</v>
      </c>
      <c r="AS234">
        <f t="shared" si="106"/>
        <v>0</v>
      </c>
      <c r="AT234">
        <f t="shared" si="107"/>
        <v>0</v>
      </c>
      <c r="AU234">
        <f t="shared" si="108"/>
        <v>0</v>
      </c>
      <c r="AV234">
        <f t="shared" si="109"/>
        <v>0</v>
      </c>
      <c r="AW234">
        <f t="shared" si="110"/>
        <v>0</v>
      </c>
      <c r="AX234">
        <f t="shared" si="111"/>
        <v>0</v>
      </c>
    </row>
    <row r="235" spans="1:50" ht="47.25" x14ac:dyDescent="0.25">
      <c r="A235" s="115">
        <v>234</v>
      </c>
      <c r="B235" s="18" t="s">
        <v>915</v>
      </c>
      <c r="C235" s="18" t="s">
        <v>249</v>
      </c>
      <c r="D235" s="18" t="s">
        <v>1110</v>
      </c>
      <c r="E235" s="19">
        <v>450000</v>
      </c>
      <c r="F235" s="49">
        <v>10</v>
      </c>
      <c r="G235" s="18">
        <v>0</v>
      </c>
      <c r="H235" s="18">
        <v>5</v>
      </c>
      <c r="I235" s="18">
        <v>1</v>
      </c>
      <c r="J235" s="18">
        <v>0</v>
      </c>
      <c r="K235" s="18">
        <v>1</v>
      </c>
      <c r="L235" s="18">
        <v>0</v>
      </c>
      <c r="M235" s="18">
        <v>1</v>
      </c>
      <c r="N235" s="18">
        <v>9</v>
      </c>
      <c r="O235" s="30">
        <v>0</v>
      </c>
      <c r="P235" s="30">
        <v>0</v>
      </c>
      <c r="Q235" s="18">
        <v>2</v>
      </c>
      <c r="R235" s="18">
        <v>2</v>
      </c>
      <c r="S235" s="18">
        <v>3</v>
      </c>
      <c r="T235" s="18">
        <v>0</v>
      </c>
      <c r="U235" s="18">
        <v>0</v>
      </c>
      <c r="V235" s="19">
        <v>166500</v>
      </c>
      <c r="W235" s="5">
        <f t="shared" si="84"/>
        <v>34</v>
      </c>
      <c r="X235">
        <f t="shared" si="85"/>
        <v>0</v>
      </c>
      <c r="Y235">
        <f t="shared" si="86"/>
        <v>0</v>
      </c>
      <c r="Z235">
        <f t="shared" si="87"/>
        <v>0</v>
      </c>
      <c r="AA235">
        <f t="shared" si="88"/>
        <v>0</v>
      </c>
      <c r="AB235">
        <f t="shared" si="89"/>
        <v>0</v>
      </c>
      <c r="AC235">
        <f t="shared" si="90"/>
        <v>0</v>
      </c>
      <c r="AD235">
        <f t="shared" si="91"/>
        <v>0</v>
      </c>
      <c r="AE235">
        <f t="shared" si="92"/>
        <v>0</v>
      </c>
      <c r="AF235">
        <f t="shared" si="93"/>
        <v>0</v>
      </c>
      <c r="AG235">
        <f t="shared" si="94"/>
        <v>0</v>
      </c>
      <c r="AH235">
        <f t="shared" si="95"/>
        <v>0</v>
      </c>
      <c r="AI235">
        <f t="shared" si="96"/>
        <v>0</v>
      </c>
      <c r="AJ235">
        <f t="shared" si="97"/>
        <v>0</v>
      </c>
      <c r="AK235">
        <f t="shared" si="98"/>
        <v>0</v>
      </c>
      <c r="AL235">
        <f t="shared" si="99"/>
        <v>0</v>
      </c>
      <c r="AM235">
        <f t="shared" si="100"/>
        <v>0</v>
      </c>
      <c r="AN235">
        <f t="shared" si="101"/>
        <v>0</v>
      </c>
      <c r="AO235">
        <f t="shared" si="102"/>
        <v>0</v>
      </c>
      <c r="AP235">
        <f t="shared" si="103"/>
        <v>0</v>
      </c>
      <c r="AQ235">
        <f t="shared" si="104"/>
        <v>0</v>
      </c>
      <c r="AR235">
        <f t="shared" si="105"/>
        <v>0</v>
      </c>
      <c r="AS235">
        <f t="shared" si="106"/>
        <v>0</v>
      </c>
      <c r="AT235">
        <f t="shared" si="107"/>
        <v>0</v>
      </c>
      <c r="AU235">
        <f t="shared" si="108"/>
        <v>0</v>
      </c>
      <c r="AV235">
        <f t="shared" si="109"/>
        <v>0</v>
      </c>
      <c r="AW235">
        <f t="shared" si="110"/>
        <v>0</v>
      </c>
      <c r="AX235">
        <f t="shared" si="111"/>
        <v>1</v>
      </c>
    </row>
    <row r="236" spans="1:50" ht="78.75" x14ac:dyDescent="0.25">
      <c r="A236" s="115">
        <v>235</v>
      </c>
      <c r="B236" s="18" t="s">
        <v>1124</v>
      </c>
      <c r="C236" s="18" t="s">
        <v>1129</v>
      </c>
      <c r="D236" s="18" t="s">
        <v>1130</v>
      </c>
      <c r="E236" s="19">
        <v>527000</v>
      </c>
      <c r="F236" s="49">
        <v>0</v>
      </c>
      <c r="G236" s="18">
        <v>3</v>
      </c>
      <c r="H236" s="18">
        <v>3</v>
      </c>
      <c r="I236" s="18">
        <v>1</v>
      </c>
      <c r="J236" s="18">
        <v>0</v>
      </c>
      <c r="K236" s="18">
        <v>5</v>
      </c>
      <c r="L236" s="18">
        <v>0</v>
      </c>
      <c r="M236" s="18">
        <v>1</v>
      </c>
      <c r="N236" s="18">
        <v>3</v>
      </c>
      <c r="O236" s="30">
        <v>10</v>
      </c>
      <c r="P236" s="30">
        <v>0</v>
      </c>
      <c r="Q236" s="18">
        <v>0</v>
      </c>
      <c r="R236" s="18">
        <v>2</v>
      </c>
      <c r="S236" s="18">
        <v>3</v>
      </c>
      <c r="T236" s="18">
        <v>3</v>
      </c>
      <c r="U236" s="18">
        <v>0</v>
      </c>
      <c r="V236" s="19">
        <v>390507</v>
      </c>
      <c r="W236" s="5">
        <f t="shared" si="84"/>
        <v>34</v>
      </c>
      <c r="X236">
        <f t="shared" si="85"/>
        <v>0</v>
      </c>
      <c r="Y236">
        <f t="shared" si="86"/>
        <v>0</v>
      </c>
      <c r="Z236">
        <f t="shared" si="87"/>
        <v>0</v>
      </c>
      <c r="AA236">
        <f t="shared" si="88"/>
        <v>0</v>
      </c>
      <c r="AB236">
        <f t="shared" si="89"/>
        <v>0</v>
      </c>
      <c r="AC236">
        <f t="shared" si="90"/>
        <v>0</v>
      </c>
      <c r="AD236">
        <f t="shared" si="91"/>
        <v>0</v>
      </c>
      <c r="AE236">
        <f t="shared" si="92"/>
        <v>0</v>
      </c>
      <c r="AF236">
        <f t="shared" si="93"/>
        <v>0</v>
      </c>
      <c r="AG236">
        <f t="shared" si="94"/>
        <v>0</v>
      </c>
      <c r="AH236">
        <f t="shared" si="95"/>
        <v>0</v>
      </c>
      <c r="AI236">
        <f t="shared" si="96"/>
        <v>0</v>
      </c>
      <c r="AJ236">
        <f t="shared" si="97"/>
        <v>1</v>
      </c>
      <c r="AK236">
        <f t="shared" si="98"/>
        <v>0</v>
      </c>
      <c r="AL236">
        <f t="shared" si="99"/>
        <v>0</v>
      </c>
      <c r="AM236">
        <f t="shared" si="100"/>
        <v>0</v>
      </c>
      <c r="AN236">
        <f t="shared" si="101"/>
        <v>0</v>
      </c>
      <c r="AO236">
        <f t="shared" si="102"/>
        <v>0</v>
      </c>
      <c r="AP236">
        <f t="shared" si="103"/>
        <v>0</v>
      </c>
      <c r="AQ236">
        <f t="shared" si="104"/>
        <v>0</v>
      </c>
      <c r="AR236">
        <f t="shared" si="105"/>
        <v>0</v>
      </c>
      <c r="AS236">
        <f t="shared" si="106"/>
        <v>0</v>
      </c>
      <c r="AT236">
        <f t="shared" si="107"/>
        <v>0</v>
      </c>
      <c r="AU236">
        <f t="shared" si="108"/>
        <v>0</v>
      </c>
      <c r="AV236">
        <f t="shared" si="109"/>
        <v>0</v>
      </c>
      <c r="AW236">
        <f t="shared" si="110"/>
        <v>0</v>
      </c>
      <c r="AX236">
        <f t="shared" si="111"/>
        <v>0</v>
      </c>
    </row>
    <row r="237" spans="1:50" ht="63" x14ac:dyDescent="0.25">
      <c r="A237" s="115">
        <v>236</v>
      </c>
      <c r="B237" s="3" t="s">
        <v>54</v>
      </c>
      <c r="C237" s="3" t="s">
        <v>23</v>
      </c>
      <c r="D237" s="3" t="s">
        <v>75</v>
      </c>
      <c r="E237" s="4">
        <v>473066</v>
      </c>
      <c r="F237" s="24">
        <v>3</v>
      </c>
      <c r="G237" s="3">
        <v>3</v>
      </c>
      <c r="H237" s="3">
        <v>3</v>
      </c>
      <c r="I237" s="3">
        <v>1</v>
      </c>
      <c r="J237" s="3">
        <v>2</v>
      </c>
      <c r="K237" s="3">
        <v>1</v>
      </c>
      <c r="L237" s="3">
        <v>0</v>
      </c>
      <c r="M237" s="3">
        <v>1</v>
      </c>
      <c r="N237" s="3">
        <v>0</v>
      </c>
      <c r="O237" s="50">
        <v>8</v>
      </c>
      <c r="P237" s="50">
        <v>1</v>
      </c>
      <c r="Q237" s="3">
        <v>2</v>
      </c>
      <c r="R237" s="3">
        <v>2</v>
      </c>
      <c r="S237" s="3">
        <v>3</v>
      </c>
      <c r="T237" s="3">
        <v>3</v>
      </c>
      <c r="U237" s="3">
        <v>0</v>
      </c>
      <c r="V237" s="4">
        <v>288967</v>
      </c>
      <c r="W237" s="5">
        <f t="shared" si="84"/>
        <v>33</v>
      </c>
      <c r="X237">
        <f t="shared" si="85"/>
        <v>0</v>
      </c>
      <c r="Y237">
        <f t="shared" si="86"/>
        <v>0</v>
      </c>
      <c r="Z237">
        <f t="shared" si="87"/>
        <v>0</v>
      </c>
      <c r="AA237">
        <f t="shared" si="88"/>
        <v>0</v>
      </c>
      <c r="AB237">
        <f t="shared" si="89"/>
        <v>0</v>
      </c>
      <c r="AC237">
        <f t="shared" si="90"/>
        <v>0</v>
      </c>
      <c r="AD237">
        <f t="shared" si="91"/>
        <v>0</v>
      </c>
      <c r="AE237">
        <f t="shared" si="92"/>
        <v>0</v>
      </c>
      <c r="AF237">
        <f t="shared" si="93"/>
        <v>0</v>
      </c>
      <c r="AG237">
        <f t="shared" si="94"/>
        <v>0</v>
      </c>
      <c r="AH237">
        <f t="shared" si="95"/>
        <v>0</v>
      </c>
      <c r="AI237">
        <f t="shared" si="96"/>
        <v>0</v>
      </c>
      <c r="AJ237">
        <f t="shared" si="97"/>
        <v>0</v>
      </c>
      <c r="AK237">
        <f t="shared" si="98"/>
        <v>0</v>
      </c>
      <c r="AL237">
        <f t="shared" si="99"/>
        <v>0</v>
      </c>
      <c r="AM237">
        <f t="shared" si="100"/>
        <v>0</v>
      </c>
      <c r="AN237">
        <f t="shared" si="101"/>
        <v>0</v>
      </c>
      <c r="AO237">
        <f t="shared" si="102"/>
        <v>0</v>
      </c>
      <c r="AP237">
        <f t="shared" si="103"/>
        <v>0</v>
      </c>
      <c r="AQ237">
        <f t="shared" si="104"/>
        <v>0</v>
      </c>
      <c r="AR237">
        <f t="shared" si="105"/>
        <v>1</v>
      </c>
      <c r="AS237">
        <f t="shared" si="106"/>
        <v>0</v>
      </c>
      <c r="AT237">
        <f t="shared" si="107"/>
        <v>0</v>
      </c>
      <c r="AU237">
        <f t="shared" si="108"/>
        <v>0</v>
      </c>
      <c r="AV237">
        <f t="shared" si="109"/>
        <v>0</v>
      </c>
      <c r="AW237">
        <f t="shared" si="110"/>
        <v>0</v>
      </c>
      <c r="AX237">
        <f t="shared" si="111"/>
        <v>0</v>
      </c>
    </row>
    <row r="238" spans="1:50" ht="47.25" x14ac:dyDescent="0.25">
      <c r="A238" s="115">
        <v>237</v>
      </c>
      <c r="B238" s="18" t="s">
        <v>201</v>
      </c>
      <c r="C238" s="18" t="s">
        <v>23</v>
      </c>
      <c r="D238" s="18" t="s">
        <v>211</v>
      </c>
      <c r="E238" s="19">
        <v>950000</v>
      </c>
      <c r="F238" s="49">
        <v>4</v>
      </c>
      <c r="G238" s="18">
        <v>0</v>
      </c>
      <c r="H238" s="18">
        <v>5</v>
      </c>
      <c r="I238" s="18">
        <v>2</v>
      </c>
      <c r="J238" s="18">
        <v>0</v>
      </c>
      <c r="K238" s="18">
        <v>5</v>
      </c>
      <c r="L238" s="18">
        <v>0</v>
      </c>
      <c r="M238" s="18">
        <v>1</v>
      </c>
      <c r="N238" s="18">
        <v>1</v>
      </c>
      <c r="O238" s="30">
        <v>0</v>
      </c>
      <c r="P238" s="30">
        <v>10</v>
      </c>
      <c r="Q238" s="18">
        <v>0</v>
      </c>
      <c r="R238" s="18">
        <v>2</v>
      </c>
      <c r="S238" s="18">
        <v>3</v>
      </c>
      <c r="T238" s="18">
        <v>0</v>
      </c>
      <c r="U238" s="18">
        <v>0</v>
      </c>
      <c r="V238" s="19">
        <v>522500</v>
      </c>
      <c r="W238" s="5">
        <f t="shared" si="84"/>
        <v>33</v>
      </c>
      <c r="X238">
        <f t="shared" si="85"/>
        <v>0</v>
      </c>
      <c r="Y238">
        <f t="shared" si="86"/>
        <v>0</v>
      </c>
      <c r="Z238">
        <f t="shared" si="87"/>
        <v>0</v>
      </c>
      <c r="AA238">
        <f t="shared" si="88"/>
        <v>0</v>
      </c>
      <c r="AB238">
        <f t="shared" si="89"/>
        <v>0</v>
      </c>
      <c r="AC238">
        <f t="shared" si="90"/>
        <v>0</v>
      </c>
      <c r="AD238">
        <f t="shared" si="91"/>
        <v>0</v>
      </c>
      <c r="AE238">
        <f t="shared" si="92"/>
        <v>0</v>
      </c>
      <c r="AF238">
        <f t="shared" si="93"/>
        <v>0</v>
      </c>
      <c r="AG238">
        <f t="shared" si="94"/>
        <v>0</v>
      </c>
      <c r="AH238">
        <f t="shared" si="95"/>
        <v>0</v>
      </c>
      <c r="AI238">
        <f t="shared" si="96"/>
        <v>0</v>
      </c>
      <c r="AJ238">
        <f t="shared" si="97"/>
        <v>0</v>
      </c>
      <c r="AK238">
        <f t="shared" si="98"/>
        <v>0</v>
      </c>
      <c r="AL238">
        <f t="shared" si="99"/>
        <v>0</v>
      </c>
      <c r="AM238">
        <f t="shared" si="100"/>
        <v>0</v>
      </c>
      <c r="AN238">
        <f t="shared" si="101"/>
        <v>1</v>
      </c>
      <c r="AO238">
        <f t="shared" si="102"/>
        <v>0</v>
      </c>
      <c r="AP238">
        <f t="shared" si="103"/>
        <v>0</v>
      </c>
      <c r="AQ238">
        <f t="shared" si="104"/>
        <v>0</v>
      </c>
      <c r="AR238">
        <f t="shared" si="105"/>
        <v>0</v>
      </c>
      <c r="AS238">
        <f t="shared" si="106"/>
        <v>0</v>
      </c>
      <c r="AT238">
        <f t="shared" si="107"/>
        <v>0</v>
      </c>
      <c r="AU238">
        <f t="shared" si="108"/>
        <v>0</v>
      </c>
      <c r="AV238">
        <f t="shared" si="109"/>
        <v>0</v>
      </c>
      <c r="AW238">
        <f t="shared" si="110"/>
        <v>0</v>
      </c>
      <c r="AX238">
        <f t="shared" si="111"/>
        <v>0</v>
      </c>
    </row>
    <row r="239" spans="1:50" ht="63" x14ac:dyDescent="0.25">
      <c r="A239" s="115">
        <v>238</v>
      </c>
      <c r="B239" s="18" t="s">
        <v>201</v>
      </c>
      <c r="C239" s="18" t="s">
        <v>83</v>
      </c>
      <c r="D239" s="18" t="s">
        <v>215</v>
      </c>
      <c r="E239" s="19">
        <v>1509683.36</v>
      </c>
      <c r="F239" s="49">
        <v>4</v>
      </c>
      <c r="G239" s="18">
        <v>0</v>
      </c>
      <c r="H239" s="18">
        <v>5</v>
      </c>
      <c r="I239" s="18">
        <v>1</v>
      </c>
      <c r="J239" s="18">
        <v>0</v>
      </c>
      <c r="K239" s="18">
        <v>5</v>
      </c>
      <c r="L239" s="18">
        <v>0</v>
      </c>
      <c r="M239" s="18">
        <v>1</v>
      </c>
      <c r="N239" s="48">
        <v>2</v>
      </c>
      <c r="O239" s="30">
        <v>0</v>
      </c>
      <c r="P239" s="30">
        <v>10</v>
      </c>
      <c r="Q239" s="18">
        <v>0</v>
      </c>
      <c r="R239" s="18">
        <v>2</v>
      </c>
      <c r="S239" s="18">
        <v>3</v>
      </c>
      <c r="T239" s="18">
        <v>0</v>
      </c>
      <c r="U239" s="18">
        <v>0</v>
      </c>
      <c r="V239" s="19">
        <v>830325.86</v>
      </c>
      <c r="W239" s="5">
        <f t="shared" si="84"/>
        <v>33</v>
      </c>
      <c r="X239">
        <f t="shared" si="85"/>
        <v>0</v>
      </c>
      <c r="Y239">
        <f t="shared" si="86"/>
        <v>0</v>
      </c>
      <c r="Z239">
        <f t="shared" si="87"/>
        <v>0</v>
      </c>
      <c r="AA239">
        <f t="shared" si="88"/>
        <v>0</v>
      </c>
      <c r="AB239">
        <f t="shared" si="89"/>
        <v>0</v>
      </c>
      <c r="AC239">
        <f t="shared" si="90"/>
        <v>0</v>
      </c>
      <c r="AD239">
        <f t="shared" si="91"/>
        <v>0</v>
      </c>
      <c r="AE239">
        <f t="shared" si="92"/>
        <v>0</v>
      </c>
      <c r="AF239">
        <f t="shared" si="93"/>
        <v>0</v>
      </c>
      <c r="AG239">
        <f t="shared" si="94"/>
        <v>0</v>
      </c>
      <c r="AH239">
        <f t="shared" si="95"/>
        <v>0</v>
      </c>
      <c r="AI239">
        <f t="shared" si="96"/>
        <v>0</v>
      </c>
      <c r="AJ239">
        <f t="shared" si="97"/>
        <v>0</v>
      </c>
      <c r="AK239">
        <f t="shared" si="98"/>
        <v>0</v>
      </c>
      <c r="AL239">
        <f t="shared" si="99"/>
        <v>0</v>
      </c>
      <c r="AM239">
        <f t="shared" si="100"/>
        <v>0</v>
      </c>
      <c r="AN239">
        <f t="shared" si="101"/>
        <v>1</v>
      </c>
      <c r="AO239">
        <f t="shared" si="102"/>
        <v>0</v>
      </c>
      <c r="AP239">
        <f t="shared" si="103"/>
        <v>0</v>
      </c>
      <c r="AQ239">
        <f t="shared" si="104"/>
        <v>0</v>
      </c>
      <c r="AR239">
        <f t="shared" si="105"/>
        <v>0</v>
      </c>
      <c r="AS239">
        <f t="shared" si="106"/>
        <v>0</v>
      </c>
      <c r="AT239">
        <f t="shared" si="107"/>
        <v>0</v>
      </c>
      <c r="AU239">
        <f t="shared" si="108"/>
        <v>0</v>
      </c>
      <c r="AV239">
        <f t="shared" si="109"/>
        <v>0</v>
      </c>
      <c r="AW239">
        <f t="shared" si="110"/>
        <v>0</v>
      </c>
      <c r="AX239">
        <f t="shared" si="111"/>
        <v>0</v>
      </c>
    </row>
    <row r="240" spans="1:50" ht="47.25" x14ac:dyDescent="0.25">
      <c r="A240" s="115">
        <v>239</v>
      </c>
      <c r="B240" s="23" t="s">
        <v>346</v>
      </c>
      <c r="C240" s="23" t="s">
        <v>249</v>
      </c>
      <c r="D240" s="23" t="s">
        <v>366</v>
      </c>
      <c r="E240" s="4">
        <v>857753.1</v>
      </c>
      <c r="F240" s="24">
        <v>4</v>
      </c>
      <c r="G240" s="23">
        <v>0</v>
      </c>
      <c r="H240" s="23">
        <v>5</v>
      </c>
      <c r="I240" s="23">
        <v>2</v>
      </c>
      <c r="J240" s="23">
        <v>0</v>
      </c>
      <c r="K240" s="23">
        <v>3</v>
      </c>
      <c r="L240" s="23">
        <v>0</v>
      </c>
      <c r="M240" s="23">
        <v>1</v>
      </c>
      <c r="N240" s="23">
        <v>3</v>
      </c>
      <c r="O240" s="50">
        <v>0</v>
      </c>
      <c r="P240" s="50">
        <v>10</v>
      </c>
      <c r="Q240" s="23">
        <v>0</v>
      </c>
      <c r="R240" s="23">
        <v>2</v>
      </c>
      <c r="S240" s="23">
        <v>3</v>
      </c>
      <c r="T240" s="23">
        <v>0</v>
      </c>
      <c r="U240" s="23">
        <v>0</v>
      </c>
      <c r="V240" s="4">
        <v>471764.22</v>
      </c>
      <c r="W240" s="5">
        <f t="shared" si="84"/>
        <v>33</v>
      </c>
      <c r="X240">
        <f t="shared" si="85"/>
        <v>0</v>
      </c>
      <c r="Y240">
        <f t="shared" si="86"/>
        <v>0</v>
      </c>
      <c r="Z240">
        <f t="shared" si="87"/>
        <v>0</v>
      </c>
      <c r="AA240">
        <f t="shared" si="88"/>
        <v>0</v>
      </c>
      <c r="AB240">
        <f t="shared" si="89"/>
        <v>0</v>
      </c>
      <c r="AC240">
        <f t="shared" si="90"/>
        <v>0</v>
      </c>
      <c r="AD240">
        <f t="shared" si="91"/>
        <v>0</v>
      </c>
      <c r="AE240">
        <f t="shared" si="92"/>
        <v>0</v>
      </c>
      <c r="AF240">
        <f t="shared" si="93"/>
        <v>0</v>
      </c>
      <c r="AG240">
        <f t="shared" si="94"/>
        <v>0</v>
      </c>
      <c r="AH240">
        <f t="shared" si="95"/>
        <v>0</v>
      </c>
      <c r="AI240">
        <f t="shared" si="96"/>
        <v>0</v>
      </c>
      <c r="AJ240">
        <f t="shared" si="97"/>
        <v>0</v>
      </c>
      <c r="AK240">
        <f t="shared" si="98"/>
        <v>0</v>
      </c>
      <c r="AL240">
        <f t="shared" si="99"/>
        <v>0</v>
      </c>
      <c r="AM240">
        <f t="shared" si="100"/>
        <v>0</v>
      </c>
      <c r="AN240">
        <f t="shared" si="101"/>
        <v>1</v>
      </c>
      <c r="AO240">
        <f t="shared" si="102"/>
        <v>0</v>
      </c>
      <c r="AP240">
        <f t="shared" si="103"/>
        <v>0</v>
      </c>
      <c r="AQ240">
        <f t="shared" si="104"/>
        <v>0</v>
      </c>
      <c r="AR240">
        <f t="shared" si="105"/>
        <v>0</v>
      </c>
      <c r="AS240">
        <f t="shared" si="106"/>
        <v>0</v>
      </c>
      <c r="AT240">
        <f t="shared" si="107"/>
        <v>0</v>
      </c>
      <c r="AU240">
        <f t="shared" si="108"/>
        <v>0</v>
      </c>
      <c r="AV240">
        <f t="shared" si="109"/>
        <v>0</v>
      </c>
      <c r="AW240">
        <f t="shared" si="110"/>
        <v>0</v>
      </c>
      <c r="AX240">
        <f t="shared" si="111"/>
        <v>0</v>
      </c>
    </row>
    <row r="241" spans="1:50" ht="47.25" x14ac:dyDescent="0.25">
      <c r="A241" s="115">
        <v>240</v>
      </c>
      <c r="B241" s="23" t="s">
        <v>346</v>
      </c>
      <c r="C241" s="23" t="s">
        <v>249</v>
      </c>
      <c r="D241" s="23" t="s">
        <v>367</v>
      </c>
      <c r="E241" s="4">
        <v>870558.06</v>
      </c>
      <c r="F241" s="24">
        <v>4</v>
      </c>
      <c r="G241" s="23">
        <v>0</v>
      </c>
      <c r="H241" s="23">
        <v>5</v>
      </c>
      <c r="I241" s="23">
        <v>2</v>
      </c>
      <c r="J241" s="23">
        <v>0</v>
      </c>
      <c r="K241" s="23">
        <v>2</v>
      </c>
      <c r="L241" s="23">
        <v>0</v>
      </c>
      <c r="M241" s="23">
        <v>1</v>
      </c>
      <c r="N241" s="23">
        <v>4</v>
      </c>
      <c r="O241" s="50">
        <v>0</v>
      </c>
      <c r="P241" s="50">
        <v>10</v>
      </c>
      <c r="Q241" s="23">
        <v>0</v>
      </c>
      <c r="R241" s="23">
        <v>2</v>
      </c>
      <c r="S241" s="23">
        <v>3</v>
      </c>
      <c r="T241" s="23">
        <v>0</v>
      </c>
      <c r="U241" s="23">
        <v>0</v>
      </c>
      <c r="V241" s="4">
        <v>478806.93</v>
      </c>
      <c r="W241" s="5">
        <f t="shared" si="84"/>
        <v>33</v>
      </c>
      <c r="X241">
        <f t="shared" si="85"/>
        <v>0</v>
      </c>
      <c r="Y241">
        <f t="shared" si="86"/>
        <v>0</v>
      </c>
      <c r="Z241">
        <f t="shared" si="87"/>
        <v>0</v>
      </c>
      <c r="AA241">
        <f t="shared" si="88"/>
        <v>0</v>
      </c>
      <c r="AB241">
        <f t="shared" si="89"/>
        <v>0</v>
      </c>
      <c r="AC241">
        <f t="shared" si="90"/>
        <v>0</v>
      </c>
      <c r="AD241">
        <f t="shared" si="91"/>
        <v>0</v>
      </c>
      <c r="AE241">
        <f t="shared" si="92"/>
        <v>0</v>
      </c>
      <c r="AF241">
        <f t="shared" si="93"/>
        <v>0</v>
      </c>
      <c r="AG241">
        <f t="shared" si="94"/>
        <v>0</v>
      </c>
      <c r="AH241">
        <f t="shared" si="95"/>
        <v>0</v>
      </c>
      <c r="AI241">
        <f t="shared" si="96"/>
        <v>0</v>
      </c>
      <c r="AJ241">
        <f t="shared" si="97"/>
        <v>0</v>
      </c>
      <c r="AK241">
        <f t="shared" si="98"/>
        <v>0</v>
      </c>
      <c r="AL241">
        <f t="shared" si="99"/>
        <v>0</v>
      </c>
      <c r="AM241">
        <f t="shared" si="100"/>
        <v>0</v>
      </c>
      <c r="AN241">
        <f t="shared" si="101"/>
        <v>1</v>
      </c>
      <c r="AO241">
        <f t="shared" si="102"/>
        <v>0</v>
      </c>
      <c r="AP241">
        <f t="shared" si="103"/>
        <v>0</v>
      </c>
      <c r="AQ241">
        <f t="shared" si="104"/>
        <v>0</v>
      </c>
      <c r="AR241">
        <f t="shared" si="105"/>
        <v>0</v>
      </c>
      <c r="AS241">
        <f t="shared" si="106"/>
        <v>0</v>
      </c>
      <c r="AT241">
        <f t="shared" si="107"/>
        <v>0</v>
      </c>
      <c r="AU241">
        <f t="shared" si="108"/>
        <v>0</v>
      </c>
      <c r="AV241">
        <f t="shared" si="109"/>
        <v>0</v>
      </c>
      <c r="AW241">
        <f t="shared" si="110"/>
        <v>0</v>
      </c>
      <c r="AX241">
        <f t="shared" si="111"/>
        <v>0</v>
      </c>
    </row>
    <row r="242" spans="1:50" ht="63" x14ac:dyDescent="0.25">
      <c r="A242" s="115">
        <v>241</v>
      </c>
      <c r="B242" s="23" t="s">
        <v>513</v>
      </c>
      <c r="C242" s="23" t="s">
        <v>534</v>
      </c>
      <c r="D242" s="23" t="s">
        <v>535</v>
      </c>
      <c r="E242" s="4">
        <v>3000000</v>
      </c>
      <c r="F242" s="24">
        <v>10</v>
      </c>
      <c r="G242" s="23">
        <v>0</v>
      </c>
      <c r="H242" s="23">
        <v>5</v>
      </c>
      <c r="I242" s="23">
        <v>3</v>
      </c>
      <c r="J242" s="23">
        <v>0</v>
      </c>
      <c r="K242" s="23">
        <v>1</v>
      </c>
      <c r="L242" s="23">
        <v>0</v>
      </c>
      <c r="M242" s="23">
        <v>1</v>
      </c>
      <c r="N242" s="23">
        <v>6</v>
      </c>
      <c r="O242" s="50">
        <v>0</v>
      </c>
      <c r="P242" s="50">
        <v>0</v>
      </c>
      <c r="Q242" s="23">
        <v>2</v>
      </c>
      <c r="R242" s="23">
        <v>2</v>
      </c>
      <c r="S242" s="23">
        <v>3</v>
      </c>
      <c r="T242" s="23">
        <v>0</v>
      </c>
      <c r="U242" s="23">
        <v>0</v>
      </c>
      <c r="V242" s="4">
        <v>1110000</v>
      </c>
      <c r="W242" s="5">
        <f t="shared" si="84"/>
        <v>33</v>
      </c>
      <c r="X242">
        <f t="shared" si="85"/>
        <v>0</v>
      </c>
      <c r="Y242">
        <f t="shared" si="86"/>
        <v>0</v>
      </c>
      <c r="Z242">
        <f t="shared" si="87"/>
        <v>0</v>
      </c>
      <c r="AA242">
        <f t="shared" si="88"/>
        <v>0</v>
      </c>
      <c r="AB242">
        <f t="shared" si="89"/>
        <v>0</v>
      </c>
      <c r="AC242">
        <f t="shared" si="90"/>
        <v>0</v>
      </c>
      <c r="AD242">
        <f t="shared" si="91"/>
        <v>0</v>
      </c>
      <c r="AE242">
        <f t="shared" si="92"/>
        <v>0</v>
      </c>
      <c r="AF242">
        <f t="shared" si="93"/>
        <v>0</v>
      </c>
      <c r="AG242">
        <f t="shared" si="94"/>
        <v>0</v>
      </c>
      <c r="AH242">
        <f t="shared" si="95"/>
        <v>0</v>
      </c>
      <c r="AI242">
        <f t="shared" si="96"/>
        <v>0</v>
      </c>
      <c r="AJ242">
        <f t="shared" si="97"/>
        <v>0</v>
      </c>
      <c r="AK242">
        <f t="shared" si="98"/>
        <v>0</v>
      </c>
      <c r="AL242">
        <f t="shared" si="99"/>
        <v>0</v>
      </c>
      <c r="AM242">
        <f t="shared" si="100"/>
        <v>0</v>
      </c>
      <c r="AN242">
        <f t="shared" si="101"/>
        <v>0</v>
      </c>
      <c r="AO242">
        <f t="shared" si="102"/>
        <v>0</v>
      </c>
      <c r="AP242">
        <f t="shared" si="103"/>
        <v>0</v>
      </c>
      <c r="AQ242">
        <f t="shared" si="104"/>
        <v>0</v>
      </c>
      <c r="AR242">
        <f t="shared" si="105"/>
        <v>0</v>
      </c>
      <c r="AS242">
        <f t="shared" si="106"/>
        <v>0</v>
      </c>
      <c r="AT242">
        <f t="shared" si="107"/>
        <v>0</v>
      </c>
      <c r="AU242">
        <f t="shared" si="108"/>
        <v>0</v>
      </c>
      <c r="AV242">
        <f t="shared" si="109"/>
        <v>0</v>
      </c>
      <c r="AW242">
        <f t="shared" si="110"/>
        <v>0</v>
      </c>
      <c r="AX242">
        <f t="shared" si="111"/>
        <v>1</v>
      </c>
    </row>
    <row r="243" spans="1:50" ht="78.75" x14ac:dyDescent="0.25">
      <c r="A243" s="115">
        <v>242</v>
      </c>
      <c r="B243" s="23" t="s">
        <v>513</v>
      </c>
      <c r="C243" s="23" t="s">
        <v>545</v>
      </c>
      <c r="D243" s="23" t="s">
        <v>546</v>
      </c>
      <c r="E243" s="4">
        <v>2285000</v>
      </c>
      <c r="F243" s="24">
        <v>10</v>
      </c>
      <c r="G243" s="23">
        <v>0</v>
      </c>
      <c r="H243" s="23">
        <v>5</v>
      </c>
      <c r="I243" s="23">
        <v>2</v>
      </c>
      <c r="J243" s="23">
        <v>0</v>
      </c>
      <c r="K243" s="23">
        <v>1</v>
      </c>
      <c r="L243" s="23">
        <v>0</v>
      </c>
      <c r="M243" s="23">
        <v>1</v>
      </c>
      <c r="N243" s="23">
        <v>5</v>
      </c>
      <c r="O243" s="50">
        <v>0</v>
      </c>
      <c r="P243" s="50">
        <v>3</v>
      </c>
      <c r="Q243" s="23">
        <v>1</v>
      </c>
      <c r="R243" s="23">
        <v>2</v>
      </c>
      <c r="S243" s="23">
        <v>3</v>
      </c>
      <c r="T243" s="23">
        <v>0</v>
      </c>
      <c r="U243" s="23">
        <v>0</v>
      </c>
      <c r="V243" s="4">
        <v>845450</v>
      </c>
      <c r="W243" s="5">
        <f t="shared" si="84"/>
        <v>33</v>
      </c>
      <c r="X243">
        <f t="shared" si="85"/>
        <v>0</v>
      </c>
      <c r="Y243">
        <f t="shared" si="86"/>
        <v>0</v>
      </c>
      <c r="Z243">
        <f t="shared" si="87"/>
        <v>0</v>
      </c>
      <c r="AA243">
        <f t="shared" si="88"/>
        <v>0</v>
      </c>
      <c r="AB243">
        <f t="shared" si="89"/>
        <v>0</v>
      </c>
      <c r="AC243">
        <f t="shared" si="90"/>
        <v>0</v>
      </c>
      <c r="AD243">
        <f t="shared" si="91"/>
        <v>0</v>
      </c>
      <c r="AE243">
        <f t="shared" si="92"/>
        <v>0</v>
      </c>
      <c r="AF243">
        <f t="shared" si="93"/>
        <v>0</v>
      </c>
      <c r="AG243">
        <f t="shared" si="94"/>
        <v>0</v>
      </c>
      <c r="AH243">
        <f t="shared" si="95"/>
        <v>0</v>
      </c>
      <c r="AI243">
        <f t="shared" si="96"/>
        <v>0</v>
      </c>
      <c r="AJ243">
        <f t="shared" si="97"/>
        <v>0</v>
      </c>
      <c r="AK243">
        <f t="shared" si="98"/>
        <v>0</v>
      </c>
      <c r="AL243">
        <f t="shared" si="99"/>
        <v>0</v>
      </c>
      <c r="AM243">
        <f t="shared" si="100"/>
        <v>0</v>
      </c>
      <c r="AN243">
        <f t="shared" si="101"/>
        <v>0</v>
      </c>
      <c r="AO243">
        <f t="shared" si="102"/>
        <v>0</v>
      </c>
      <c r="AP243">
        <f t="shared" si="103"/>
        <v>0</v>
      </c>
      <c r="AQ243">
        <f t="shared" si="104"/>
        <v>0</v>
      </c>
      <c r="AR243">
        <f t="shared" si="105"/>
        <v>0</v>
      </c>
      <c r="AS243">
        <f t="shared" si="106"/>
        <v>0</v>
      </c>
      <c r="AT243">
        <f t="shared" si="107"/>
        <v>0</v>
      </c>
      <c r="AU243">
        <f t="shared" si="108"/>
        <v>0</v>
      </c>
      <c r="AV243">
        <f t="shared" si="109"/>
        <v>0</v>
      </c>
      <c r="AW243">
        <f t="shared" si="110"/>
        <v>0</v>
      </c>
      <c r="AX243">
        <f t="shared" si="111"/>
        <v>1</v>
      </c>
    </row>
    <row r="244" spans="1:50" ht="141.75" x14ac:dyDescent="0.25">
      <c r="A244" s="115">
        <v>243</v>
      </c>
      <c r="B244" s="23" t="s">
        <v>513</v>
      </c>
      <c r="C244" s="21" t="s">
        <v>569</v>
      </c>
      <c r="D244" s="21" t="s">
        <v>570</v>
      </c>
      <c r="E244" s="19">
        <v>1500000</v>
      </c>
      <c r="F244" s="49">
        <v>10</v>
      </c>
      <c r="G244" s="21">
        <v>0</v>
      </c>
      <c r="H244" s="21">
        <v>5</v>
      </c>
      <c r="I244" s="21">
        <v>1</v>
      </c>
      <c r="J244" s="21">
        <v>0</v>
      </c>
      <c r="K244" s="21">
        <v>1</v>
      </c>
      <c r="L244" s="21">
        <v>0</v>
      </c>
      <c r="M244" s="21">
        <v>1</v>
      </c>
      <c r="N244" s="21">
        <v>10</v>
      </c>
      <c r="O244" s="30">
        <v>0</v>
      </c>
      <c r="P244" s="30">
        <v>0</v>
      </c>
      <c r="Q244" s="21">
        <v>0</v>
      </c>
      <c r="R244" s="21">
        <v>2</v>
      </c>
      <c r="S244" s="21">
        <v>3</v>
      </c>
      <c r="T244" s="21">
        <v>0</v>
      </c>
      <c r="U244" s="21">
        <v>0</v>
      </c>
      <c r="V244" s="19">
        <v>555000</v>
      </c>
      <c r="W244" s="5">
        <f t="shared" si="84"/>
        <v>33</v>
      </c>
      <c r="X244">
        <f t="shared" si="85"/>
        <v>0</v>
      </c>
      <c r="Y244">
        <f t="shared" si="86"/>
        <v>0</v>
      </c>
      <c r="Z244">
        <f t="shared" si="87"/>
        <v>0</v>
      </c>
      <c r="AA244">
        <f t="shared" si="88"/>
        <v>0</v>
      </c>
      <c r="AB244">
        <f t="shared" si="89"/>
        <v>0</v>
      </c>
      <c r="AC244">
        <f t="shared" si="90"/>
        <v>0</v>
      </c>
      <c r="AD244">
        <f t="shared" si="91"/>
        <v>0</v>
      </c>
      <c r="AE244">
        <f t="shared" si="92"/>
        <v>0</v>
      </c>
      <c r="AF244">
        <f t="shared" si="93"/>
        <v>0</v>
      </c>
      <c r="AG244">
        <f t="shared" si="94"/>
        <v>0</v>
      </c>
      <c r="AH244">
        <f t="shared" si="95"/>
        <v>0</v>
      </c>
      <c r="AI244">
        <f t="shared" si="96"/>
        <v>0</v>
      </c>
      <c r="AJ244">
        <f t="shared" si="97"/>
        <v>0</v>
      </c>
      <c r="AK244">
        <f t="shared" si="98"/>
        <v>0</v>
      </c>
      <c r="AL244">
        <f t="shared" si="99"/>
        <v>0</v>
      </c>
      <c r="AM244">
        <f t="shared" si="100"/>
        <v>0</v>
      </c>
      <c r="AN244">
        <f t="shared" si="101"/>
        <v>0</v>
      </c>
      <c r="AO244">
        <f t="shared" si="102"/>
        <v>0</v>
      </c>
      <c r="AP244">
        <f t="shared" si="103"/>
        <v>0</v>
      </c>
      <c r="AQ244">
        <f t="shared" si="104"/>
        <v>0</v>
      </c>
      <c r="AR244">
        <f t="shared" si="105"/>
        <v>0</v>
      </c>
      <c r="AS244">
        <f t="shared" si="106"/>
        <v>0</v>
      </c>
      <c r="AT244">
        <f t="shared" si="107"/>
        <v>0</v>
      </c>
      <c r="AU244">
        <f t="shared" si="108"/>
        <v>0</v>
      </c>
      <c r="AV244">
        <f t="shared" si="109"/>
        <v>0</v>
      </c>
      <c r="AW244">
        <f t="shared" si="110"/>
        <v>0</v>
      </c>
      <c r="AX244">
        <f t="shared" si="111"/>
        <v>1</v>
      </c>
    </row>
    <row r="245" spans="1:50" ht="78.75" x14ac:dyDescent="0.25">
      <c r="A245" s="115">
        <v>244</v>
      </c>
      <c r="B245" s="21" t="s">
        <v>644</v>
      </c>
      <c r="C245" s="21" t="s">
        <v>752</v>
      </c>
      <c r="D245" s="21" t="s">
        <v>753</v>
      </c>
      <c r="E245" s="19">
        <v>2000000</v>
      </c>
      <c r="F245" s="49">
        <v>10</v>
      </c>
      <c r="G245" s="21">
        <v>2</v>
      </c>
      <c r="H245" s="21">
        <v>1</v>
      </c>
      <c r="I245" s="21">
        <v>1</v>
      </c>
      <c r="J245" s="21">
        <v>0</v>
      </c>
      <c r="K245" s="21">
        <v>5</v>
      </c>
      <c r="L245" s="21">
        <v>0</v>
      </c>
      <c r="M245" s="21">
        <v>1</v>
      </c>
      <c r="N245" s="21">
        <v>2</v>
      </c>
      <c r="O245" s="30">
        <v>1</v>
      </c>
      <c r="P245" s="30">
        <v>1</v>
      </c>
      <c r="Q245" s="21">
        <v>2</v>
      </c>
      <c r="R245" s="21">
        <v>2</v>
      </c>
      <c r="S245" s="21">
        <v>3</v>
      </c>
      <c r="T245" s="21">
        <v>2</v>
      </c>
      <c r="U245" s="21">
        <v>0</v>
      </c>
      <c r="V245" s="19">
        <v>880000</v>
      </c>
      <c r="W245" s="5">
        <f t="shared" si="84"/>
        <v>33</v>
      </c>
      <c r="X245">
        <f t="shared" si="85"/>
        <v>0</v>
      </c>
      <c r="Y245">
        <f t="shared" si="86"/>
        <v>0</v>
      </c>
      <c r="Z245">
        <f t="shared" si="87"/>
        <v>0</v>
      </c>
      <c r="AA245">
        <f t="shared" si="88"/>
        <v>0</v>
      </c>
      <c r="AB245">
        <f t="shared" si="89"/>
        <v>0</v>
      </c>
      <c r="AC245">
        <f t="shared" si="90"/>
        <v>0</v>
      </c>
      <c r="AD245">
        <f t="shared" si="91"/>
        <v>0</v>
      </c>
      <c r="AE245">
        <f t="shared" si="92"/>
        <v>0</v>
      </c>
      <c r="AF245">
        <f t="shared" si="93"/>
        <v>0</v>
      </c>
      <c r="AG245">
        <f t="shared" si="94"/>
        <v>0</v>
      </c>
      <c r="AH245">
        <f t="shared" si="95"/>
        <v>0</v>
      </c>
      <c r="AI245">
        <f t="shared" si="96"/>
        <v>0</v>
      </c>
      <c r="AJ245">
        <f t="shared" si="97"/>
        <v>0</v>
      </c>
      <c r="AK245">
        <f t="shared" si="98"/>
        <v>0</v>
      </c>
      <c r="AL245">
        <f t="shared" si="99"/>
        <v>0</v>
      </c>
      <c r="AM245">
        <f t="shared" si="100"/>
        <v>0</v>
      </c>
      <c r="AN245">
        <f t="shared" si="101"/>
        <v>0</v>
      </c>
      <c r="AO245">
        <f t="shared" si="102"/>
        <v>0</v>
      </c>
      <c r="AP245">
        <f t="shared" si="103"/>
        <v>0</v>
      </c>
      <c r="AQ245">
        <f t="shared" si="104"/>
        <v>0</v>
      </c>
      <c r="AR245">
        <f t="shared" si="105"/>
        <v>0</v>
      </c>
      <c r="AS245">
        <f t="shared" si="106"/>
        <v>0</v>
      </c>
      <c r="AT245">
        <f t="shared" si="107"/>
        <v>0</v>
      </c>
      <c r="AU245">
        <f t="shared" si="108"/>
        <v>0</v>
      </c>
      <c r="AV245">
        <f t="shared" si="109"/>
        <v>0</v>
      </c>
      <c r="AW245">
        <f t="shared" si="110"/>
        <v>0</v>
      </c>
      <c r="AX245">
        <f t="shared" si="111"/>
        <v>1</v>
      </c>
    </row>
    <row r="246" spans="1:50" ht="94.5" x14ac:dyDescent="0.25">
      <c r="A246" s="115">
        <v>245</v>
      </c>
      <c r="B246" s="21" t="s">
        <v>644</v>
      </c>
      <c r="C246" s="21" t="s">
        <v>774</v>
      </c>
      <c r="D246" s="21" t="s">
        <v>776</v>
      </c>
      <c r="E246" s="19">
        <v>800000</v>
      </c>
      <c r="F246" s="49">
        <v>10</v>
      </c>
      <c r="G246" s="21">
        <v>4</v>
      </c>
      <c r="H246" s="21">
        <v>3</v>
      </c>
      <c r="I246" s="21">
        <v>2</v>
      </c>
      <c r="J246" s="21">
        <v>0</v>
      </c>
      <c r="K246" s="21">
        <v>1</v>
      </c>
      <c r="L246" s="21">
        <v>0</v>
      </c>
      <c r="M246" s="21">
        <v>1</v>
      </c>
      <c r="N246" s="21">
        <v>2</v>
      </c>
      <c r="O246" s="30">
        <v>1</v>
      </c>
      <c r="P246" s="30">
        <v>1</v>
      </c>
      <c r="Q246" s="21">
        <v>2</v>
      </c>
      <c r="R246" s="21">
        <v>2</v>
      </c>
      <c r="S246" s="21">
        <v>3</v>
      </c>
      <c r="T246" s="21">
        <v>1</v>
      </c>
      <c r="U246" s="21">
        <v>0</v>
      </c>
      <c r="V246" s="19">
        <v>296000</v>
      </c>
      <c r="W246" s="5">
        <f t="shared" si="84"/>
        <v>33</v>
      </c>
      <c r="X246">
        <f t="shared" si="85"/>
        <v>0</v>
      </c>
      <c r="Y246">
        <f t="shared" si="86"/>
        <v>0</v>
      </c>
      <c r="Z246">
        <f t="shared" si="87"/>
        <v>0</v>
      </c>
      <c r="AA246">
        <f t="shared" si="88"/>
        <v>0</v>
      </c>
      <c r="AB246">
        <f t="shared" si="89"/>
        <v>0</v>
      </c>
      <c r="AC246">
        <f t="shared" si="90"/>
        <v>0</v>
      </c>
      <c r="AD246">
        <f t="shared" si="91"/>
        <v>0</v>
      </c>
      <c r="AE246">
        <f t="shared" si="92"/>
        <v>0</v>
      </c>
      <c r="AF246">
        <f t="shared" si="93"/>
        <v>0</v>
      </c>
      <c r="AG246">
        <f t="shared" si="94"/>
        <v>0</v>
      </c>
      <c r="AH246">
        <f t="shared" si="95"/>
        <v>0</v>
      </c>
      <c r="AI246">
        <f t="shared" si="96"/>
        <v>0</v>
      </c>
      <c r="AJ246">
        <f t="shared" si="97"/>
        <v>0</v>
      </c>
      <c r="AK246">
        <f t="shared" si="98"/>
        <v>0</v>
      </c>
      <c r="AL246">
        <f t="shared" si="99"/>
        <v>0</v>
      </c>
      <c r="AM246">
        <f t="shared" si="100"/>
        <v>0</v>
      </c>
      <c r="AN246">
        <f t="shared" si="101"/>
        <v>0</v>
      </c>
      <c r="AO246">
        <f t="shared" si="102"/>
        <v>0</v>
      </c>
      <c r="AP246">
        <f t="shared" si="103"/>
        <v>0</v>
      </c>
      <c r="AQ246">
        <f t="shared" si="104"/>
        <v>0</v>
      </c>
      <c r="AR246">
        <f t="shared" si="105"/>
        <v>0</v>
      </c>
      <c r="AS246">
        <f t="shared" si="106"/>
        <v>0</v>
      </c>
      <c r="AT246">
        <f t="shared" si="107"/>
        <v>0</v>
      </c>
      <c r="AU246">
        <f t="shared" si="108"/>
        <v>0</v>
      </c>
      <c r="AV246">
        <f t="shared" si="109"/>
        <v>0</v>
      </c>
      <c r="AW246">
        <f t="shared" si="110"/>
        <v>0</v>
      </c>
      <c r="AX246">
        <f t="shared" si="111"/>
        <v>1</v>
      </c>
    </row>
    <row r="247" spans="1:50" ht="47.25" x14ac:dyDescent="0.25">
      <c r="A247" s="115">
        <v>246</v>
      </c>
      <c r="B247" s="18" t="s">
        <v>915</v>
      </c>
      <c r="C247" s="18" t="s">
        <v>83</v>
      </c>
      <c r="D247" s="18" t="s">
        <v>920</v>
      </c>
      <c r="E247" s="19">
        <v>1158780</v>
      </c>
      <c r="F247" s="49">
        <v>10</v>
      </c>
      <c r="G247" s="18">
        <v>0</v>
      </c>
      <c r="H247" s="18">
        <v>5</v>
      </c>
      <c r="I247" s="18">
        <v>2</v>
      </c>
      <c r="J247" s="18">
        <v>0</v>
      </c>
      <c r="K247" s="18">
        <v>1</v>
      </c>
      <c r="L247" s="18">
        <v>0</v>
      </c>
      <c r="M247" s="18">
        <v>1</v>
      </c>
      <c r="N247" s="18">
        <v>6</v>
      </c>
      <c r="O247" s="30">
        <v>0</v>
      </c>
      <c r="P247" s="30">
        <v>1</v>
      </c>
      <c r="Q247" s="18">
        <v>2</v>
      </c>
      <c r="R247" s="18">
        <v>2</v>
      </c>
      <c r="S247" s="18">
        <v>3</v>
      </c>
      <c r="T247" s="18">
        <v>0</v>
      </c>
      <c r="U247" s="18">
        <v>0</v>
      </c>
      <c r="V247" s="19">
        <v>425272.26</v>
      </c>
      <c r="W247" s="5">
        <f t="shared" si="84"/>
        <v>33</v>
      </c>
      <c r="X247">
        <f t="shared" si="85"/>
        <v>0</v>
      </c>
      <c r="Y247">
        <f t="shared" si="86"/>
        <v>0</v>
      </c>
      <c r="Z247">
        <f t="shared" si="87"/>
        <v>0</v>
      </c>
      <c r="AA247">
        <f t="shared" si="88"/>
        <v>0</v>
      </c>
      <c r="AB247">
        <f t="shared" si="89"/>
        <v>0</v>
      </c>
      <c r="AC247">
        <f t="shared" si="90"/>
        <v>0</v>
      </c>
      <c r="AD247">
        <f t="shared" si="91"/>
        <v>0</v>
      </c>
      <c r="AE247">
        <f t="shared" si="92"/>
        <v>0</v>
      </c>
      <c r="AF247">
        <f t="shared" si="93"/>
        <v>0</v>
      </c>
      <c r="AG247">
        <f t="shared" si="94"/>
        <v>0</v>
      </c>
      <c r="AH247">
        <f t="shared" si="95"/>
        <v>0</v>
      </c>
      <c r="AI247">
        <f t="shared" si="96"/>
        <v>0</v>
      </c>
      <c r="AJ247">
        <f t="shared" si="97"/>
        <v>0</v>
      </c>
      <c r="AK247">
        <f t="shared" si="98"/>
        <v>0</v>
      </c>
      <c r="AL247">
        <f t="shared" si="99"/>
        <v>0</v>
      </c>
      <c r="AM247">
        <f t="shared" si="100"/>
        <v>0</v>
      </c>
      <c r="AN247">
        <f t="shared" si="101"/>
        <v>0</v>
      </c>
      <c r="AO247">
        <f t="shared" si="102"/>
        <v>0</v>
      </c>
      <c r="AP247">
        <f t="shared" si="103"/>
        <v>0</v>
      </c>
      <c r="AQ247">
        <f t="shared" si="104"/>
        <v>0</v>
      </c>
      <c r="AR247">
        <f t="shared" si="105"/>
        <v>0</v>
      </c>
      <c r="AS247">
        <f t="shared" si="106"/>
        <v>0</v>
      </c>
      <c r="AT247">
        <f t="shared" si="107"/>
        <v>0</v>
      </c>
      <c r="AU247">
        <f t="shared" si="108"/>
        <v>0</v>
      </c>
      <c r="AV247">
        <f t="shared" si="109"/>
        <v>0</v>
      </c>
      <c r="AW247">
        <f t="shared" si="110"/>
        <v>0</v>
      </c>
      <c r="AX247">
        <f t="shared" si="111"/>
        <v>1</v>
      </c>
    </row>
    <row r="248" spans="1:50" ht="47.25" x14ac:dyDescent="0.25">
      <c r="A248" s="115">
        <v>247</v>
      </c>
      <c r="B248" s="18" t="s">
        <v>915</v>
      </c>
      <c r="C248" s="18" t="s">
        <v>927</v>
      </c>
      <c r="D248" s="18" t="s">
        <v>928</v>
      </c>
      <c r="E248" s="19">
        <v>300000</v>
      </c>
      <c r="F248" s="49">
        <v>10</v>
      </c>
      <c r="G248" s="18">
        <v>0</v>
      </c>
      <c r="H248" s="18">
        <v>3</v>
      </c>
      <c r="I248" s="18">
        <v>1</v>
      </c>
      <c r="J248" s="18">
        <v>0</v>
      </c>
      <c r="K248" s="18">
        <v>1</v>
      </c>
      <c r="L248" s="18">
        <v>0</v>
      </c>
      <c r="M248" s="18">
        <v>1</v>
      </c>
      <c r="N248" s="18">
        <v>10</v>
      </c>
      <c r="O248" s="30">
        <v>0</v>
      </c>
      <c r="P248" s="30">
        <v>0</v>
      </c>
      <c r="Q248" s="18">
        <v>2</v>
      </c>
      <c r="R248" s="18">
        <v>2</v>
      </c>
      <c r="S248" s="18">
        <v>3</v>
      </c>
      <c r="T248" s="18">
        <v>0</v>
      </c>
      <c r="U248" s="18">
        <v>0</v>
      </c>
      <c r="V248" s="19">
        <v>111000</v>
      </c>
      <c r="W248" s="5">
        <f t="shared" si="84"/>
        <v>33</v>
      </c>
      <c r="X248">
        <f t="shared" si="85"/>
        <v>0</v>
      </c>
      <c r="Y248">
        <f t="shared" si="86"/>
        <v>0</v>
      </c>
      <c r="Z248">
        <f t="shared" si="87"/>
        <v>0</v>
      </c>
      <c r="AA248">
        <f t="shared" si="88"/>
        <v>0</v>
      </c>
      <c r="AB248">
        <f t="shared" si="89"/>
        <v>0</v>
      </c>
      <c r="AC248">
        <f t="shared" si="90"/>
        <v>0</v>
      </c>
      <c r="AD248">
        <f t="shared" si="91"/>
        <v>0</v>
      </c>
      <c r="AE248">
        <f t="shared" si="92"/>
        <v>0</v>
      </c>
      <c r="AF248">
        <f t="shared" si="93"/>
        <v>0</v>
      </c>
      <c r="AG248">
        <f t="shared" si="94"/>
        <v>0</v>
      </c>
      <c r="AH248">
        <f t="shared" si="95"/>
        <v>0</v>
      </c>
      <c r="AI248">
        <f t="shared" si="96"/>
        <v>0</v>
      </c>
      <c r="AJ248">
        <f t="shared" si="97"/>
        <v>0</v>
      </c>
      <c r="AK248">
        <f t="shared" si="98"/>
        <v>0</v>
      </c>
      <c r="AL248">
        <f t="shared" si="99"/>
        <v>0</v>
      </c>
      <c r="AM248">
        <f t="shared" si="100"/>
        <v>0</v>
      </c>
      <c r="AN248">
        <f t="shared" si="101"/>
        <v>0</v>
      </c>
      <c r="AO248">
        <f t="shared" si="102"/>
        <v>0</v>
      </c>
      <c r="AP248">
        <f t="shared" si="103"/>
        <v>0</v>
      </c>
      <c r="AQ248">
        <f t="shared" si="104"/>
        <v>0</v>
      </c>
      <c r="AR248">
        <f t="shared" si="105"/>
        <v>0</v>
      </c>
      <c r="AS248">
        <f t="shared" si="106"/>
        <v>0</v>
      </c>
      <c r="AT248">
        <f t="shared" si="107"/>
        <v>0</v>
      </c>
      <c r="AU248">
        <f t="shared" si="108"/>
        <v>0</v>
      </c>
      <c r="AV248">
        <f t="shared" si="109"/>
        <v>0</v>
      </c>
      <c r="AW248">
        <f t="shared" si="110"/>
        <v>0</v>
      </c>
      <c r="AX248">
        <f t="shared" si="111"/>
        <v>1</v>
      </c>
    </row>
    <row r="249" spans="1:50" ht="141.75" x14ac:dyDescent="0.25">
      <c r="A249" s="115">
        <v>248</v>
      </c>
      <c r="B249" s="18" t="s">
        <v>915</v>
      </c>
      <c r="C249" s="18" t="s">
        <v>1091</v>
      </c>
      <c r="D249" s="18" t="s">
        <v>1092</v>
      </c>
      <c r="E249" s="19">
        <v>3000000</v>
      </c>
      <c r="F249" s="49">
        <v>10</v>
      </c>
      <c r="G249" s="18">
        <v>0</v>
      </c>
      <c r="H249" s="18">
        <v>3</v>
      </c>
      <c r="I249" s="18">
        <v>2</v>
      </c>
      <c r="J249" s="18">
        <v>0</v>
      </c>
      <c r="K249" s="18">
        <v>1</v>
      </c>
      <c r="L249" s="18">
        <v>0</v>
      </c>
      <c r="M249" s="18">
        <v>1</v>
      </c>
      <c r="N249" s="18">
        <v>9</v>
      </c>
      <c r="O249" s="30">
        <v>0</v>
      </c>
      <c r="P249" s="30">
        <v>0</v>
      </c>
      <c r="Q249" s="18">
        <v>2</v>
      </c>
      <c r="R249" s="18">
        <v>2</v>
      </c>
      <c r="S249" s="18">
        <v>3</v>
      </c>
      <c r="T249" s="18">
        <v>0</v>
      </c>
      <c r="U249" s="18">
        <v>0</v>
      </c>
      <c r="V249" s="19">
        <v>1101000</v>
      </c>
      <c r="W249" s="5">
        <f t="shared" si="84"/>
        <v>33</v>
      </c>
      <c r="X249">
        <f t="shared" si="85"/>
        <v>0</v>
      </c>
      <c r="Y249">
        <f t="shared" si="86"/>
        <v>0</v>
      </c>
      <c r="Z249">
        <f t="shared" si="87"/>
        <v>0</v>
      </c>
      <c r="AA249">
        <f t="shared" si="88"/>
        <v>0</v>
      </c>
      <c r="AB249">
        <f t="shared" si="89"/>
        <v>0</v>
      </c>
      <c r="AC249">
        <f t="shared" si="90"/>
        <v>0</v>
      </c>
      <c r="AD249">
        <f t="shared" si="91"/>
        <v>0</v>
      </c>
      <c r="AE249">
        <f t="shared" si="92"/>
        <v>0</v>
      </c>
      <c r="AF249">
        <f t="shared" si="93"/>
        <v>0</v>
      </c>
      <c r="AG249">
        <f t="shared" si="94"/>
        <v>0</v>
      </c>
      <c r="AH249">
        <f t="shared" si="95"/>
        <v>0</v>
      </c>
      <c r="AI249">
        <f t="shared" si="96"/>
        <v>0</v>
      </c>
      <c r="AJ249">
        <f t="shared" si="97"/>
        <v>0</v>
      </c>
      <c r="AK249">
        <f t="shared" si="98"/>
        <v>0</v>
      </c>
      <c r="AL249">
        <f t="shared" si="99"/>
        <v>0</v>
      </c>
      <c r="AM249">
        <f t="shared" si="100"/>
        <v>0</v>
      </c>
      <c r="AN249">
        <f t="shared" si="101"/>
        <v>0</v>
      </c>
      <c r="AO249">
        <f t="shared" si="102"/>
        <v>0</v>
      </c>
      <c r="AP249">
        <f t="shared" si="103"/>
        <v>0</v>
      </c>
      <c r="AQ249">
        <f t="shared" si="104"/>
        <v>0</v>
      </c>
      <c r="AR249">
        <f t="shared" si="105"/>
        <v>0</v>
      </c>
      <c r="AS249">
        <f t="shared" si="106"/>
        <v>0</v>
      </c>
      <c r="AT249">
        <f t="shared" si="107"/>
        <v>0</v>
      </c>
      <c r="AU249">
        <f t="shared" si="108"/>
        <v>0</v>
      </c>
      <c r="AV249">
        <f t="shared" si="109"/>
        <v>0</v>
      </c>
      <c r="AW249">
        <f t="shared" si="110"/>
        <v>0</v>
      </c>
      <c r="AX249">
        <f t="shared" si="111"/>
        <v>1</v>
      </c>
    </row>
    <row r="250" spans="1:50" ht="141.75" x14ac:dyDescent="0.25">
      <c r="A250" s="115">
        <v>249</v>
      </c>
      <c r="B250" s="18" t="s">
        <v>1124</v>
      </c>
      <c r="C250" s="18" t="s">
        <v>1131</v>
      </c>
      <c r="D250" s="18" t="s">
        <v>1132</v>
      </c>
      <c r="E250" s="19">
        <v>270000</v>
      </c>
      <c r="F250" s="49">
        <v>0</v>
      </c>
      <c r="G250" s="18">
        <v>0</v>
      </c>
      <c r="H250" s="18">
        <v>5</v>
      </c>
      <c r="I250" s="18">
        <v>1</v>
      </c>
      <c r="J250" s="18">
        <v>0</v>
      </c>
      <c r="K250" s="18">
        <v>5</v>
      </c>
      <c r="L250" s="18">
        <v>0</v>
      </c>
      <c r="M250" s="18">
        <v>1</v>
      </c>
      <c r="N250" s="18">
        <v>9</v>
      </c>
      <c r="O250" s="30">
        <v>0</v>
      </c>
      <c r="P250" s="30">
        <v>7</v>
      </c>
      <c r="Q250" s="18">
        <v>0</v>
      </c>
      <c r="R250" s="18">
        <v>2</v>
      </c>
      <c r="S250" s="18">
        <v>3</v>
      </c>
      <c r="T250" s="18">
        <v>0</v>
      </c>
      <c r="U250" s="18">
        <v>0</v>
      </c>
      <c r="V250" s="19">
        <v>162000</v>
      </c>
      <c r="W250" s="5">
        <f t="shared" si="84"/>
        <v>33</v>
      </c>
      <c r="X250">
        <f t="shared" si="85"/>
        <v>0</v>
      </c>
      <c r="Y250">
        <f t="shared" si="86"/>
        <v>0</v>
      </c>
      <c r="Z250">
        <f t="shared" si="87"/>
        <v>0</v>
      </c>
      <c r="AA250">
        <f t="shared" si="88"/>
        <v>0</v>
      </c>
      <c r="AB250">
        <f t="shared" si="89"/>
        <v>0</v>
      </c>
      <c r="AC250">
        <f t="shared" si="90"/>
        <v>0</v>
      </c>
      <c r="AD250">
        <f t="shared" si="91"/>
        <v>0</v>
      </c>
      <c r="AE250">
        <f t="shared" si="92"/>
        <v>0</v>
      </c>
      <c r="AF250">
        <f t="shared" si="93"/>
        <v>0</v>
      </c>
      <c r="AG250">
        <f t="shared" si="94"/>
        <v>0</v>
      </c>
      <c r="AH250">
        <f t="shared" si="95"/>
        <v>0</v>
      </c>
      <c r="AI250">
        <f t="shared" si="96"/>
        <v>0</v>
      </c>
      <c r="AJ250">
        <f t="shared" si="97"/>
        <v>1</v>
      </c>
      <c r="AK250">
        <f t="shared" si="98"/>
        <v>0</v>
      </c>
      <c r="AL250">
        <f t="shared" si="99"/>
        <v>0</v>
      </c>
      <c r="AM250">
        <f t="shared" si="100"/>
        <v>0</v>
      </c>
      <c r="AN250">
        <f t="shared" si="101"/>
        <v>0</v>
      </c>
      <c r="AO250">
        <f t="shared" si="102"/>
        <v>0</v>
      </c>
      <c r="AP250">
        <f t="shared" si="103"/>
        <v>0</v>
      </c>
      <c r="AQ250">
        <f t="shared" si="104"/>
        <v>0</v>
      </c>
      <c r="AR250">
        <f t="shared" si="105"/>
        <v>0</v>
      </c>
      <c r="AS250">
        <f t="shared" si="106"/>
        <v>0</v>
      </c>
      <c r="AT250">
        <f t="shared" si="107"/>
        <v>0</v>
      </c>
      <c r="AU250">
        <f t="shared" si="108"/>
        <v>0</v>
      </c>
      <c r="AV250">
        <f t="shared" si="109"/>
        <v>0</v>
      </c>
      <c r="AW250">
        <f t="shared" si="110"/>
        <v>0</v>
      </c>
      <c r="AX250">
        <f t="shared" si="111"/>
        <v>0</v>
      </c>
    </row>
    <row r="251" spans="1:50" ht="126" x14ac:dyDescent="0.25">
      <c r="A251" s="115">
        <v>250</v>
      </c>
      <c r="B251" s="3" t="s">
        <v>1258</v>
      </c>
      <c r="C251" s="3" t="s">
        <v>1281</v>
      </c>
      <c r="D251" s="3" t="s">
        <v>1282</v>
      </c>
      <c r="E251" s="4">
        <v>255000</v>
      </c>
      <c r="F251" s="24">
        <v>10</v>
      </c>
      <c r="G251" s="3">
        <v>0</v>
      </c>
      <c r="H251" s="3">
        <v>3</v>
      </c>
      <c r="I251" s="3">
        <v>1</v>
      </c>
      <c r="J251" s="3">
        <v>0</v>
      </c>
      <c r="K251" s="3">
        <v>1</v>
      </c>
      <c r="L251" s="3">
        <v>0</v>
      </c>
      <c r="M251" s="3">
        <v>1</v>
      </c>
      <c r="N251" s="3">
        <v>10</v>
      </c>
      <c r="O251" s="50">
        <v>0</v>
      </c>
      <c r="P251" s="50">
        <v>0</v>
      </c>
      <c r="Q251" s="3">
        <v>2</v>
      </c>
      <c r="R251" s="3">
        <v>2</v>
      </c>
      <c r="S251" s="3">
        <v>3</v>
      </c>
      <c r="T251" s="3">
        <v>0</v>
      </c>
      <c r="U251" s="3">
        <v>0</v>
      </c>
      <c r="V251" s="4">
        <v>94350</v>
      </c>
      <c r="W251" s="5">
        <f t="shared" si="84"/>
        <v>33</v>
      </c>
      <c r="X251">
        <f t="shared" si="85"/>
        <v>0</v>
      </c>
      <c r="Y251">
        <f t="shared" si="86"/>
        <v>0</v>
      </c>
      <c r="Z251">
        <f t="shared" si="87"/>
        <v>0</v>
      </c>
      <c r="AA251">
        <f t="shared" si="88"/>
        <v>0</v>
      </c>
      <c r="AB251">
        <f t="shared" si="89"/>
        <v>0</v>
      </c>
      <c r="AC251">
        <f t="shared" si="90"/>
        <v>0</v>
      </c>
      <c r="AD251">
        <f t="shared" si="91"/>
        <v>0</v>
      </c>
      <c r="AE251">
        <f t="shared" si="92"/>
        <v>0</v>
      </c>
      <c r="AF251">
        <f t="shared" si="93"/>
        <v>0</v>
      </c>
      <c r="AG251">
        <f t="shared" si="94"/>
        <v>0</v>
      </c>
      <c r="AH251">
        <f t="shared" si="95"/>
        <v>0</v>
      </c>
      <c r="AI251">
        <f t="shared" si="96"/>
        <v>0</v>
      </c>
      <c r="AJ251">
        <f t="shared" si="97"/>
        <v>0</v>
      </c>
      <c r="AK251">
        <f t="shared" si="98"/>
        <v>0</v>
      </c>
      <c r="AL251">
        <f t="shared" si="99"/>
        <v>0</v>
      </c>
      <c r="AM251">
        <f t="shared" si="100"/>
        <v>0</v>
      </c>
      <c r="AN251">
        <f t="shared" si="101"/>
        <v>0</v>
      </c>
      <c r="AO251">
        <f t="shared" si="102"/>
        <v>0</v>
      </c>
      <c r="AP251">
        <f t="shared" si="103"/>
        <v>0</v>
      </c>
      <c r="AQ251">
        <f t="shared" si="104"/>
        <v>0</v>
      </c>
      <c r="AR251">
        <f t="shared" si="105"/>
        <v>0</v>
      </c>
      <c r="AS251">
        <f t="shared" si="106"/>
        <v>0</v>
      </c>
      <c r="AT251">
        <f t="shared" si="107"/>
        <v>0</v>
      </c>
      <c r="AU251">
        <f t="shared" si="108"/>
        <v>0</v>
      </c>
      <c r="AV251">
        <f t="shared" si="109"/>
        <v>0</v>
      </c>
      <c r="AW251">
        <f t="shared" si="110"/>
        <v>0</v>
      </c>
      <c r="AX251">
        <f t="shared" si="111"/>
        <v>1</v>
      </c>
    </row>
    <row r="252" spans="1:50" ht="47.25" x14ac:dyDescent="0.25">
      <c r="A252" s="115">
        <v>251</v>
      </c>
      <c r="B252" s="3" t="s">
        <v>1258</v>
      </c>
      <c r="C252" s="3" t="s">
        <v>1284</v>
      </c>
      <c r="D252" s="3" t="s">
        <v>1285</v>
      </c>
      <c r="E252" s="4">
        <v>1142000</v>
      </c>
      <c r="F252" s="24">
        <v>10</v>
      </c>
      <c r="G252" s="3">
        <v>0</v>
      </c>
      <c r="H252" s="3">
        <v>3</v>
      </c>
      <c r="I252" s="3">
        <v>1</v>
      </c>
      <c r="J252" s="3">
        <v>0</v>
      </c>
      <c r="K252" s="3">
        <v>1</v>
      </c>
      <c r="L252" s="3">
        <v>0</v>
      </c>
      <c r="M252" s="3">
        <v>1</v>
      </c>
      <c r="N252" s="3">
        <v>10</v>
      </c>
      <c r="O252" s="50">
        <v>0</v>
      </c>
      <c r="P252" s="50">
        <v>0</v>
      </c>
      <c r="Q252" s="3">
        <v>2</v>
      </c>
      <c r="R252" s="3">
        <v>2</v>
      </c>
      <c r="S252" s="3">
        <v>3</v>
      </c>
      <c r="T252" s="3">
        <v>0</v>
      </c>
      <c r="U252" s="3">
        <v>0</v>
      </c>
      <c r="V252" s="4">
        <v>399700</v>
      </c>
      <c r="W252" s="5">
        <f t="shared" si="84"/>
        <v>33</v>
      </c>
      <c r="X252">
        <f t="shared" si="85"/>
        <v>0</v>
      </c>
      <c r="Y252">
        <f t="shared" si="86"/>
        <v>0</v>
      </c>
      <c r="Z252">
        <f t="shared" si="87"/>
        <v>0</v>
      </c>
      <c r="AA252">
        <f t="shared" si="88"/>
        <v>0</v>
      </c>
      <c r="AB252">
        <f t="shared" si="89"/>
        <v>0</v>
      </c>
      <c r="AC252">
        <f t="shared" si="90"/>
        <v>0</v>
      </c>
      <c r="AD252">
        <f t="shared" si="91"/>
        <v>0</v>
      </c>
      <c r="AE252">
        <f t="shared" si="92"/>
        <v>0</v>
      </c>
      <c r="AF252">
        <f t="shared" si="93"/>
        <v>0</v>
      </c>
      <c r="AG252">
        <f t="shared" si="94"/>
        <v>0</v>
      </c>
      <c r="AH252">
        <f t="shared" si="95"/>
        <v>0</v>
      </c>
      <c r="AI252">
        <f t="shared" si="96"/>
        <v>0</v>
      </c>
      <c r="AJ252">
        <f t="shared" si="97"/>
        <v>0</v>
      </c>
      <c r="AK252">
        <f t="shared" si="98"/>
        <v>0</v>
      </c>
      <c r="AL252">
        <f t="shared" si="99"/>
        <v>0</v>
      </c>
      <c r="AM252">
        <f t="shared" si="100"/>
        <v>0</v>
      </c>
      <c r="AN252">
        <f t="shared" si="101"/>
        <v>0</v>
      </c>
      <c r="AO252">
        <f t="shared" si="102"/>
        <v>0</v>
      </c>
      <c r="AP252">
        <f t="shared" si="103"/>
        <v>0</v>
      </c>
      <c r="AQ252">
        <f t="shared" si="104"/>
        <v>0</v>
      </c>
      <c r="AR252">
        <f t="shared" si="105"/>
        <v>0</v>
      </c>
      <c r="AS252">
        <f t="shared" si="106"/>
        <v>0</v>
      </c>
      <c r="AT252">
        <f t="shared" si="107"/>
        <v>0</v>
      </c>
      <c r="AU252">
        <f t="shared" si="108"/>
        <v>0</v>
      </c>
      <c r="AV252">
        <f t="shared" si="109"/>
        <v>0</v>
      </c>
      <c r="AW252">
        <f t="shared" si="110"/>
        <v>0</v>
      </c>
      <c r="AX252">
        <f t="shared" si="111"/>
        <v>1</v>
      </c>
    </row>
    <row r="253" spans="1:50" ht="63" x14ac:dyDescent="0.25">
      <c r="A253" s="115">
        <v>252</v>
      </c>
      <c r="B253" s="18" t="s">
        <v>201</v>
      </c>
      <c r="C253" s="18" t="s">
        <v>83</v>
      </c>
      <c r="D253" s="18" t="s">
        <v>222</v>
      </c>
      <c r="E253" s="19">
        <v>806106</v>
      </c>
      <c r="F253" s="49">
        <v>4</v>
      </c>
      <c r="G253" s="18">
        <v>0</v>
      </c>
      <c r="H253" s="18">
        <v>5</v>
      </c>
      <c r="I253" s="18">
        <v>1</v>
      </c>
      <c r="J253" s="18">
        <v>0</v>
      </c>
      <c r="K253" s="18">
        <v>4</v>
      </c>
      <c r="L253" s="18">
        <v>0</v>
      </c>
      <c r="M253" s="18">
        <v>1</v>
      </c>
      <c r="N253" s="18">
        <v>2</v>
      </c>
      <c r="O253" s="30">
        <v>0</v>
      </c>
      <c r="P253" s="30">
        <v>10</v>
      </c>
      <c r="Q253" s="18">
        <v>0</v>
      </c>
      <c r="R253" s="18">
        <v>2</v>
      </c>
      <c r="S253" s="18">
        <v>3</v>
      </c>
      <c r="T253" s="18">
        <v>0</v>
      </c>
      <c r="U253" s="18">
        <v>0</v>
      </c>
      <c r="V253" s="19">
        <v>443358.3</v>
      </c>
      <c r="W253" s="5">
        <f t="shared" si="84"/>
        <v>32</v>
      </c>
      <c r="X253">
        <f t="shared" si="85"/>
        <v>0</v>
      </c>
      <c r="Y253">
        <f t="shared" si="86"/>
        <v>0</v>
      </c>
      <c r="Z253">
        <f t="shared" si="87"/>
        <v>0</v>
      </c>
      <c r="AA253">
        <f t="shared" si="88"/>
        <v>0</v>
      </c>
      <c r="AB253">
        <f t="shared" si="89"/>
        <v>0</v>
      </c>
      <c r="AC253">
        <f t="shared" si="90"/>
        <v>0</v>
      </c>
      <c r="AD253">
        <f t="shared" si="91"/>
        <v>0</v>
      </c>
      <c r="AE253">
        <f t="shared" si="92"/>
        <v>0</v>
      </c>
      <c r="AF253">
        <f t="shared" si="93"/>
        <v>0</v>
      </c>
      <c r="AG253">
        <f t="shared" si="94"/>
        <v>0</v>
      </c>
      <c r="AH253">
        <f t="shared" si="95"/>
        <v>0</v>
      </c>
      <c r="AI253">
        <f t="shared" si="96"/>
        <v>0</v>
      </c>
      <c r="AJ253">
        <f t="shared" si="97"/>
        <v>0</v>
      </c>
      <c r="AK253">
        <f t="shared" si="98"/>
        <v>0</v>
      </c>
      <c r="AL253">
        <f t="shared" si="99"/>
        <v>0</v>
      </c>
      <c r="AM253">
        <f t="shared" si="100"/>
        <v>0</v>
      </c>
      <c r="AN253">
        <f t="shared" si="101"/>
        <v>1</v>
      </c>
      <c r="AO253">
        <f t="shared" si="102"/>
        <v>0</v>
      </c>
      <c r="AP253">
        <f t="shared" si="103"/>
        <v>0</v>
      </c>
      <c r="AQ253">
        <f t="shared" si="104"/>
        <v>0</v>
      </c>
      <c r="AR253">
        <f t="shared" si="105"/>
        <v>0</v>
      </c>
      <c r="AS253">
        <f t="shared" si="106"/>
        <v>0</v>
      </c>
      <c r="AT253">
        <f t="shared" si="107"/>
        <v>0</v>
      </c>
      <c r="AU253">
        <f t="shared" si="108"/>
        <v>0</v>
      </c>
      <c r="AV253">
        <f t="shared" si="109"/>
        <v>0</v>
      </c>
      <c r="AW253">
        <f t="shared" si="110"/>
        <v>0</v>
      </c>
      <c r="AX253">
        <f t="shared" si="111"/>
        <v>0</v>
      </c>
    </row>
    <row r="254" spans="1:50" ht="31.5" x14ac:dyDescent="0.25">
      <c r="A254" s="115">
        <v>253</v>
      </c>
      <c r="B254" s="23" t="s">
        <v>346</v>
      </c>
      <c r="C254" s="23" t="s">
        <v>347</v>
      </c>
      <c r="D254" s="23" t="s">
        <v>353</v>
      </c>
      <c r="E254" s="4">
        <v>800000</v>
      </c>
      <c r="F254" s="24">
        <v>4</v>
      </c>
      <c r="G254" s="23">
        <v>0</v>
      </c>
      <c r="H254" s="23">
        <v>5</v>
      </c>
      <c r="I254" s="23">
        <v>2</v>
      </c>
      <c r="J254" s="23">
        <v>0</v>
      </c>
      <c r="K254" s="23">
        <v>2</v>
      </c>
      <c r="L254" s="23">
        <v>0</v>
      </c>
      <c r="M254" s="23">
        <v>1</v>
      </c>
      <c r="N254" s="23">
        <v>1</v>
      </c>
      <c r="O254" s="50">
        <v>0</v>
      </c>
      <c r="P254" s="50">
        <v>10</v>
      </c>
      <c r="Q254" s="23">
        <v>2</v>
      </c>
      <c r="R254" s="23">
        <v>2</v>
      </c>
      <c r="S254" s="23">
        <v>3</v>
      </c>
      <c r="T254" s="23">
        <v>0</v>
      </c>
      <c r="U254" s="23">
        <v>0</v>
      </c>
      <c r="V254" s="4">
        <v>440000</v>
      </c>
      <c r="W254" s="5">
        <f t="shared" si="84"/>
        <v>32</v>
      </c>
      <c r="X254">
        <f t="shared" si="85"/>
        <v>0</v>
      </c>
      <c r="Y254">
        <f t="shared" si="86"/>
        <v>0</v>
      </c>
      <c r="Z254">
        <f t="shared" si="87"/>
        <v>0</v>
      </c>
      <c r="AA254">
        <f t="shared" si="88"/>
        <v>0</v>
      </c>
      <c r="AB254">
        <f t="shared" si="89"/>
        <v>0</v>
      </c>
      <c r="AC254">
        <f t="shared" si="90"/>
        <v>0</v>
      </c>
      <c r="AD254">
        <f t="shared" si="91"/>
        <v>0</v>
      </c>
      <c r="AE254">
        <f t="shared" si="92"/>
        <v>0</v>
      </c>
      <c r="AF254">
        <f t="shared" si="93"/>
        <v>0</v>
      </c>
      <c r="AG254">
        <f t="shared" si="94"/>
        <v>0</v>
      </c>
      <c r="AH254">
        <f t="shared" si="95"/>
        <v>0</v>
      </c>
      <c r="AI254">
        <f t="shared" si="96"/>
        <v>0</v>
      </c>
      <c r="AJ254">
        <f t="shared" si="97"/>
        <v>0</v>
      </c>
      <c r="AK254">
        <f t="shared" si="98"/>
        <v>0</v>
      </c>
      <c r="AL254">
        <f t="shared" si="99"/>
        <v>0</v>
      </c>
      <c r="AM254">
        <f t="shared" si="100"/>
        <v>0</v>
      </c>
      <c r="AN254">
        <f t="shared" si="101"/>
        <v>1</v>
      </c>
      <c r="AO254">
        <f t="shared" si="102"/>
        <v>0</v>
      </c>
      <c r="AP254">
        <f t="shared" si="103"/>
        <v>0</v>
      </c>
      <c r="AQ254">
        <f t="shared" si="104"/>
        <v>0</v>
      </c>
      <c r="AR254">
        <f t="shared" si="105"/>
        <v>0</v>
      </c>
      <c r="AS254">
        <f t="shared" si="106"/>
        <v>0</v>
      </c>
      <c r="AT254">
        <f t="shared" si="107"/>
        <v>0</v>
      </c>
      <c r="AU254">
        <f t="shared" si="108"/>
        <v>0</v>
      </c>
      <c r="AV254">
        <f t="shared" si="109"/>
        <v>0</v>
      </c>
      <c r="AW254">
        <f t="shared" si="110"/>
        <v>0</v>
      </c>
      <c r="AX254">
        <f t="shared" si="111"/>
        <v>0</v>
      </c>
    </row>
    <row r="255" spans="1:50" ht="63" x14ac:dyDescent="0.25">
      <c r="A255" s="115">
        <v>254</v>
      </c>
      <c r="B255" s="23" t="s">
        <v>346</v>
      </c>
      <c r="C255" s="23" t="s">
        <v>368</v>
      </c>
      <c r="D255" s="23" t="s">
        <v>374</v>
      </c>
      <c r="E255" s="19">
        <v>2997277</v>
      </c>
      <c r="F255" s="24">
        <v>4</v>
      </c>
      <c r="G255" s="21">
        <v>3</v>
      </c>
      <c r="H255" s="21">
        <v>3</v>
      </c>
      <c r="I255" s="21">
        <v>3</v>
      </c>
      <c r="J255" s="21">
        <v>0</v>
      </c>
      <c r="K255" s="21">
        <v>1</v>
      </c>
      <c r="L255" s="21">
        <v>0</v>
      </c>
      <c r="M255" s="21">
        <v>1</v>
      </c>
      <c r="N255" s="21">
        <v>1</v>
      </c>
      <c r="O255" s="30">
        <v>5</v>
      </c>
      <c r="P255" s="30">
        <v>3</v>
      </c>
      <c r="Q255" s="21">
        <v>0</v>
      </c>
      <c r="R255" s="21">
        <v>2</v>
      </c>
      <c r="S255" s="21">
        <v>3</v>
      </c>
      <c r="T255" s="21">
        <v>3</v>
      </c>
      <c r="U255" s="21">
        <v>0</v>
      </c>
      <c r="V255" s="19">
        <v>1948230.05</v>
      </c>
      <c r="W255" s="5">
        <f t="shared" si="84"/>
        <v>32</v>
      </c>
      <c r="X255">
        <f t="shared" si="85"/>
        <v>0</v>
      </c>
      <c r="Y255">
        <f t="shared" si="86"/>
        <v>0</v>
      </c>
      <c r="Z255">
        <f t="shared" si="87"/>
        <v>0</v>
      </c>
      <c r="AA255">
        <f t="shared" si="88"/>
        <v>0</v>
      </c>
      <c r="AB255">
        <f t="shared" si="89"/>
        <v>0</v>
      </c>
      <c r="AC255">
        <f t="shared" si="90"/>
        <v>0</v>
      </c>
      <c r="AD255">
        <f t="shared" si="91"/>
        <v>0</v>
      </c>
      <c r="AE255">
        <f t="shared" si="92"/>
        <v>0</v>
      </c>
      <c r="AF255">
        <f t="shared" si="93"/>
        <v>0</v>
      </c>
      <c r="AG255">
        <f t="shared" si="94"/>
        <v>0</v>
      </c>
      <c r="AH255">
        <f t="shared" si="95"/>
        <v>0</v>
      </c>
      <c r="AI255">
        <f t="shared" si="96"/>
        <v>0</v>
      </c>
      <c r="AJ255">
        <f t="shared" si="97"/>
        <v>0</v>
      </c>
      <c r="AK255">
        <f t="shared" si="98"/>
        <v>0</v>
      </c>
      <c r="AL255">
        <f t="shared" si="99"/>
        <v>0</v>
      </c>
      <c r="AM255">
        <f t="shared" si="100"/>
        <v>0</v>
      </c>
      <c r="AN255">
        <f t="shared" si="101"/>
        <v>1</v>
      </c>
      <c r="AO255">
        <f t="shared" si="102"/>
        <v>0</v>
      </c>
      <c r="AP255">
        <f t="shared" si="103"/>
        <v>0</v>
      </c>
      <c r="AQ255">
        <f t="shared" si="104"/>
        <v>0</v>
      </c>
      <c r="AR255">
        <f t="shared" si="105"/>
        <v>0</v>
      </c>
      <c r="AS255">
        <f t="shared" si="106"/>
        <v>0</v>
      </c>
      <c r="AT255">
        <f t="shared" si="107"/>
        <v>0</v>
      </c>
      <c r="AU255">
        <f t="shared" si="108"/>
        <v>0</v>
      </c>
      <c r="AV255">
        <f t="shared" si="109"/>
        <v>0</v>
      </c>
      <c r="AW255">
        <f t="shared" si="110"/>
        <v>0</v>
      </c>
      <c r="AX255">
        <f t="shared" si="111"/>
        <v>0</v>
      </c>
    </row>
    <row r="256" spans="1:50" ht="157.5" x14ac:dyDescent="0.25">
      <c r="A256" s="115">
        <v>255</v>
      </c>
      <c r="B256" s="23" t="s">
        <v>513</v>
      </c>
      <c r="C256" s="21" t="s">
        <v>573</v>
      </c>
      <c r="D256" s="21" t="s">
        <v>574</v>
      </c>
      <c r="E256" s="19">
        <v>3000000</v>
      </c>
      <c r="F256" s="49">
        <v>10</v>
      </c>
      <c r="G256" s="21">
        <v>0</v>
      </c>
      <c r="H256" s="21">
        <v>5</v>
      </c>
      <c r="I256" s="21">
        <v>1</v>
      </c>
      <c r="J256" s="21">
        <v>0</v>
      </c>
      <c r="K256" s="21">
        <v>1</v>
      </c>
      <c r="L256" s="21">
        <v>0</v>
      </c>
      <c r="M256" s="21">
        <v>1</v>
      </c>
      <c r="N256" s="21">
        <v>7</v>
      </c>
      <c r="O256" s="30">
        <v>0</v>
      </c>
      <c r="P256" s="30">
        <v>0</v>
      </c>
      <c r="Q256" s="21">
        <v>2</v>
      </c>
      <c r="R256" s="21">
        <v>0</v>
      </c>
      <c r="S256" s="21">
        <v>3</v>
      </c>
      <c r="T256" s="21">
        <v>2</v>
      </c>
      <c r="U256" s="21">
        <v>0</v>
      </c>
      <c r="V256" s="19">
        <v>1110000</v>
      </c>
      <c r="W256" s="5">
        <f t="shared" si="84"/>
        <v>32</v>
      </c>
      <c r="X256">
        <f t="shared" si="85"/>
        <v>0</v>
      </c>
      <c r="Y256">
        <f t="shared" si="86"/>
        <v>0</v>
      </c>
      <c r="Z256">
        <f t="shared" si="87"/>
        <v>0</v>
      </c>
      <c r="AA256">
        <f t="shared" si="88"/>
        <v>0</v>
      </c>
      <c r="AB256">
        <f t="shared" si="89"/>
        <v>0</v>
      </c>
      <c r="AC256">
        <f t="shared" si="90"/>
        <v>0</v>
      </c>
      <c r="AD256">
        <f t="shared" si="91"/>
        <v>0</v>
      </c>
      <c r="AE256">
        <f t="shared" si="92"/>
        <v>0</v>
      </c>
      <c r="AF256">
        <f t="shared" si="93"/>
        <v>0</v>
      </c>
      <c r="AG256">
        <f t="shared" si="94"/>
        <v>0</v>
      </c>
      <c r="AH256">
        <f t="shared" si="95"/>
        <v>0</v>
      </c>
      <c r="AI256">
        <f t="shared" si="96"/>
        <v>0</v>
      </c>
      <c r="AJ256">
        <f t="shared" si="97"/>
        <v>0</v>
      </c>
      <c r="AK256">
        <f t="shared" si="98"/>
        <v>0</v>
      </c>
      <c r="AL256">
        <f t="shared" si="99"/>
        <v>0</v>
      </c>
      <c r="AM256">
        <f t="shared" si="100"/>
        <v>0</v>
      </c>
      <c r="AN256">
        <f t="shared" si="101"/>
        <v>0</v>
      </c>
      <c r="AO256">
        <f t="shared" si="102"/>
        <v>0</v>
      </c>
      <c r="AP256">
        <f t="shared" si="103"/>
        <v>0</v>
      </c>
      <c r="AQ256">
        <f t="shared" si="104"/>
        <v>0</v>
      </c>
      <c r="AR256">
        <f t="shared" si="105"/>
        <v>0</v>
      </c>
      <c r="AS256">
        <f t="shared" si="106"/>
        <v>0</v>
      </c>
      <c r="AT256">
        <f t="shared" si="107"/>
        <v>0</v>
      </c>
      <c r="AU256">
        <f t="shared" si="108"/>
        <v>0</v>
      </c>
      <c r="AV256">
        <f t="shared" si="109"/>
        <v>0</v>
      </c>
      <c r="AW256">
        <f t="shared" si="110"/>
        <v>0</v>
      </c>
      <c r="AX256">
        <f t="shared" si="111"/>
        <v>1</v>
      </c>
    </row>
    <row r="257" spans="1:50" ht="78.75" x14ac:dyDescent="0.25">
      <c r="A257" s="115">
        <v>256</v>
      </c>
      <c r="B257" s="18" t="s">
        <v>915</v>
      </c>
      <c r="C257" s="18" t="s">
        <v>1085</v>
      </c>
      <c r="D257" s="18" t="s">
        <v>1080</v>
      </c>
      <c r="E257" s="19">
        <v>1100000</v>
      </c>
      <c r="F257" s="49">
        <v>10</v>
      </c>
      <c r="G257" s="18">
        <v>0</v>
      </c>
      <c r="H257" s="18">
        <v>3</v>
      </c>
      <c r="I257" s="18">
        <v>1</v>
      </c>
      <c r="J257" s="18">
        <v>0</v>
      </c>
      <c r="K257" s="18">
        <v>1</v>
      </c>
      <c r="L257" s="18">
        <v>0</v>
      </c>
      <c r="M257" s="18">
        <v>1</v>
      </c>
      <c r="N257" s="18">
        <v>9</v>
      </c>
      <c r="O257" s="30">
        <v>0</v>
      </c>
      <c r="P257" s="30">
        <v>0</v>
      </c>
      <c r="Q257" s="18">
        <v>2</v>
      </c>
      <c r="R257" s="18">
        <v>2</v>
      </c>
      <c r="S257" s="18">
        <v>3</v>
      </c>
      <c r="T257" s="18">
        <v>0</v>
      </c>
      <c r="U257" s="18">
        <v>0</v>
      </c>
      <c r="V257" s="19">
        <v>407000</v>
      </c>
      <c r="W257" s="5">
        <f t="shared" si="84"/>
        <v>32</v>
      </c>
      <c r="X257">
        <f t="shared" si="85"/>
        <v>0</v>
      </c>
      <c r="Y257">
        <f t="shared" si="86"/>
        <v>0</v>
      </c>
      <c r="Z257">
        <f t="shared" si="87"/>
        <v>0</v>
      </c>
      <c r="AA257">
        <f t="shared" si="88"/>
        <v>0</v>
      </c>
      <c r="AB257">
        <f t="shared" si="89"/>
        <v>0</v>
      </c>
      <c r="AC257">
        <f t="shared" si="90"/>
        <v>0</v>
      </c>
      <c r="AD257">
        <f t="shared" si="91"/>
        <v>0</v>
      </c>
      <c r="AE257">
        <f t="shared" si="92"/>
        <v>0</v>
      </c>
      <c r="AF257">
        <f t="shared" si="93"/>
        <v>0</v>
      </c>
      <c r="AG257">
        <f t="shared" si="94"/>
        <v>0</v>
      </c>
      <c r="AH257">
        <f t="shared" si="95"/>
        <v>0</v>
      </c>
      <c r="AI257">
        <f t="shared" si="96"/>
        <v>0</v>
      </c>
      <c r="AJ257">
        <f t="shared" si="97"/>
        <v>0</v>
      </c>
      <c r="AK257">
        <f t="shared" si="98"/>
        <v>0</v>
      </c>
      <c r="AL257">
        <f t="shared" si="99"/>
        <v>0</v>
      </c>
      <c r="AM257">
        <f t="shared" si="100"/>
        <v>0</v>
      </c>
      <c r="AN257">
        <f t="shared" si="101"/>
        <v>0</v>
      </c>
      <c r="AO257">
        <f t="shared" si="102"/>
        <v>0</v>
      </c>
      <c r="AP257">
        <f t="shared" si="103"/>
        <v>0</v>
      </c>
      <c r="AQ257">
        <f t="shared" si="104"/>
        <v>0</v>
      </c>
      <c r="AR257">
        <f t="shared" si="105"/>
        <v>0</v>
      </c>
      <c r="AS257">
        <f t="shared" si="106"/>
        <v>0</v>
      </c>
      <c r="AT257">
        <f t="shared" si="107"/>
        <v>0</v>
      </c>
      <c r="AU257">
        <f t="shared" si="108"/>
        <v>0</v>
      </c>
      <c r="AV257">
        <f t="shared" si="109"/>
        <v>0</v>
      </c>
      <c r="AW257">
        <f t="shared" si="110"/>
        <v>0</v>
      </c>
      <c r="AX257">
        <f t="shared" si="111"/>
        <v>1</v>
      </c>
    </row>
    <row r="258" spans="1:50" ht="173.25" x14ac:dyDescent="0.25">
      <c r="A258" s="115">
        <v>257</v>
      </c>
      <c r="B258" s="18" t="s">
        <v>915</v>
      </c>
      <c r="C258" s="18" t="s">
        <v>1104</v>
      </c>
      <c r="D258" s="18" t="s">
        <v>1105</v>
      </c>
      <c r="E258" s="19">
        <v>1000000</v>
      </c>
      <c r="F258" s="49">
        <v>10</v>
      </c>
      <c r="G258" s="18">
        <v>0</v>
      </c>
      <c r="H258" s="18">
        <v>3</v>
      </c>
      <c r="I258" s="18">
        <v>2</v>
      </c>
      <c r="J258" s="18">
        <v>0</v>
      </c>
      <c r="K258" s="18">
        <v>1</v>
      </c>
      <c r="L258" s="18">
        <v>0</v>
      </c>
      <c r="M258" s="18">
        <v>1</v>
      </c>
      <c r="N258" s="18">
        <v>8</v>
      </c>
      <c r="O258" s="30">
        <v>0</v>
      </c>
      <c r="P258" s="30">
        <v>0</v>
      </c>
      <c r="Q258" s="18">
        <v>2</v>
      </c>
      <c r="R258" s="18">
        <v>2</v>
      </c>
      <c r="S258" s="18">
        <v>3</v>
      </c>
      <c r="T258" s="18">
        <v>0</v>
      </c>
      <c r="U258" s="18">
        <v>0</v>
      </c>
      <c r="V258" s="19">
        <v>370000</v>
      </c>
      <c r="W258" s="5">
        <f t="shared" ref="W258:W321" si="112">SUM(F258:U258)</f>
        <v>32</v>
      </c>
      <c r="X258">
        <f t="shared" ref="X258:X321" si="113">SUM(IF(ISERR(FIND("Алекс",$B$2:$B$358)),0,1))</f>
        <v>0</v>
      </c>
      <c r="Y258">
        <f t="shared" ref="Y258:Y321" si="114">SUM(IF(ISERR(FIND("Арсен",$B$2:$B$358)),0,1))</f>
        <v>0</v>
      </c>
      <c r="Z258">
        <f t="shared" ref="Z258:Z321" si="115">SUM(IF(ISERR(FIND("Белев",$B$2:$B$358)),0,1))</f>
        <v>0</v>
      </c>
      <c r="AA258">
        <f t="shared" ref="AA258:AA321" si="116">SUM(IF(ISERR(FIND("Богор",$B$2:$B$358)),0,1))</f>
        <v>0</v>
      </c>
      <c r="AB258">
        <f t="shared" ref="AB258:AB321" si="117">SUM(IF(ISERR(FIND("Венев",$B$2:$B$358)),0,1))</f>
        <v>0</v>
      </c>
      <c r="AC258">
        <f t="shared" ref="AC258:AC321" si="118">SUM(IF(ISERR(FIND("Волов",$B$2:$B$358)),0,1))</f>
        <v>0</v>
      </c>
      <c r="AD258">
        <f t="shared" ref="AD258:AD321" si="119">SUM(IF(ISERR(FIND("Донс",$B$2:$B$358)),0,1))</f>
        <v>0</v>
      </c>
      <c r="AE258">
        <f t="shared" ref="AE258:AE321" si="120">SUM(IF(ISERR(FIND("Дуб",$B$2:$B$358)),0,1))</f>
        <v>0</v>
      </c>
      <c r="AF258">
        <f t="shared" ref="AF258:AF321" si="121">SUM(IF(ISERR(FIND("Ефрем",$B$2:$B$358)),0,1))</f>
        <v>0</v>
      </c>
      <c r="AG258">
        <f t="shared" ref="AG258:AG321" si="122">SUM(IF(ISERR(FIND("Заок",$B$2:$B$358)),0,1))</f>
        <v>0</v>
      </c>
      <c r="AH258">
        <f t="shared" ref="AH258:AH321" si="123">SUM(IF(ISERR(FIND("Камен",$B$2:$B$358)),0,1))</f>
        <v>0</v>
      </c>
      <c r="AI258">
        <f t="shared" ref="AI258:AI321" si="124">SUM(IF(ISERR(FIND("Кимов",$B$2:$B$358)),0,1))</f>
        <v>0</v>
      </c>
      <c r="AJ258">
        <f t="shared" ref="AJ258:AJ321" si="125">SUM(IF(ISERR(FIND("Киреев",$B$2:$B$358)),0,1))</f>
        <v>0</v>
      </c>
      <c r="AK258">
        <f t="shared" ref="AK258:AK321" si="126">SUM(IF(ISERR(FIND("Куркин",$B$2:$B$358)),0,1))</f>
        <v>0</v>
      </c>
      <c r="AL258">
        <f t="shared" ref="AL258:AL321" si="127">SUM(IF(ISERR(FIND("Ленинск",$B$2:$B$358)),0,1))</f>
        <v>0</v>
      </c>
      <c r="AM258">
        <f t="shared" ref="AM258:AM321" si="128">SUM(IF(ISERR(FIND("Новогур",$B$2:$B$358)),0,1))</f>
        <v>0</v>
      </c>
      <c r="AN258">
        <f t="shared" ref="AN258:AN321" si="129">SUM(IF(ISERR(FIND("Новомоск",$B$2:$B$358)),0,1))</f>
        <v>0</v>
      </c>
      <c r="AO258">
        <f t="shared" ref="AO258:AO321" si="130">SUM(IF(ISERR(FIND("Одоев",$B$2:$B$358)),0,1))</f>
        <v>0</v>
      </c>
      <c r="AP258">
        <f t="shared" ref="AP258:AP321" si="131">SUM(IF(ISERR(FIND("Плавск",$B$2:$B$358)),0,1))</f>
        <v>0</v>
      </c>
      <c r="AQ258">
        <f t="shared" ref="AQ258:AQ321" si="132">SUM(IF(ISERR(FIND("Славн",$B$2:$B$358)),0,1))</f>
        <v>0</v>
      </c>
      <c r="AR258">
        <f t="shared" ref="AR258:AR321" si="133">SUM(IF(ISERR(FIND("Суворов",$B$2:$B$358)),0,1))</f>
        <v>0</v>
      </c>
      <c r="AS258">
        <f t="shared" ref="AS258:AS321" si="134">SUM(IF(ISERR(FIND("Тепло",$B$2:$B$358)),0,1))</f>
        <v>0</v>
      </c>
      <c r="AT258">
        <f t="shared" ref="AT258:AT321" si="135">SUM(IF(ISERR(FIND("Узлов",$B$2:$B$358)),0,1))</f>
        <v>0</v>
      </c>
      <c r="AU258">
        <f t="shared" ref="AU258:AU321" si="136">SUM(IF(ISERR(FIND("Черн",$B$2:$B$358)),0,1))</f>
        <v>0</v>
      </c>
      <c r="AV258">
        <f t="shared" ref="AV258:AV321" si="137">SUM(IF(ISERR(FIND("Щекин",$B$2:$B$358)),0,1))</f>
        <v>0</v>
      </c>
      <c r="AW258">
        <f t="shared" ref="AW258:AW321" si="138">SUM(IF(ISERR(FIND("Ясногор",$B$2:$B$358)),0,1))</f>
        <v>0</v>
      </c>
      <c r="AX258">
        <f t="shared" ref="AX258:AX321" si="139">SUM(IF(ISERR(FIND("Тул",$B$2:$B$358)),0,1))</f>
        <v>1</v>
      </c>
    </row>
    <row r="259" spans="1:50" ht="110.25" x14ac:dyDescent="0.25">
      <c r="A259" s="115">
        <v>258</v>
      </c>
      <c r="B259" s="3" t="s">
        <v>1258</v>
      </c>
      <c r="C259" s="3" t="s">
        <v>1259</v>
      </c>
      <c r="D259" s="3" t="s">
        <v>1260</v>
      </c>
      <c r="E259" s="4">
        <v>2800000</v>
      </c>
      <c r="F259" s="24">
        <v>10</v>
      </c>
      <c r="G259" s="3">
        <v>0</v>
      </c>
      <c r="H259" s="3">
        <v>5</v>
      </c>
      <c r="I259" s="3">
        <v>1</v>
      </c>
      <c r="J259" s="3">
        <v>0</v>
      </c>
      <c r="K259" s="3">
        <v>1</v>
      </c>
      <c r="L259" s="3">
        <v>0</v>
      </c>
      <c r="M259" s="3">
        <v>1</v>
      </c>
      <c r="N259" s="3">
        <v>7</v>
      </c>
      <c r="O259" s="50">
        <v>0</v>
      </c>
      <c r="P259" s="50">
        <v>0</v>
      </c>
      <c r="Q259" s="3">
        <v>2</v>
      </c>
      <c r="R259" s="3">
        <v>2</v>
      </c>
      <c r="S259" s="3">
        <v>3</v>
      </c>
      <c r="T259" s="3">
        <v>0</v>
      </c>
      <c r="U259" s="3">
        <v>0</v>
      </c>
      <c r="V259" s="4">
        <v>1036000</v>
      </c>
      <c r="W259" s="5">
        <f t="shared" si="112"/>
        <v>32</v>
      </c>
      <c r="X259">
        <f t="shared" si="113"/>
        <v>0</v>
      </c>
      <c r="Y259">
        <f t="shared" si="114"/>
        <v>0</v>
      </c>
      <c r="Z259">
        <f t="shared" si="115"/>
        <v>0</v>
      </c>
      <c r="AA259">
        <f t="shared" si="116"/>
        <v>0</v>
      </c>
      <c r="AB259">
        <f t="shared" si="117"/>
        <v>0</v>
      </c>
      <c r="AC259">
        <f t="shared" si="118"/>
        <v>0</v>
      </c>
      <c r="AD259">
        <f t="shared" si="119"/>
        <v>0</v>
      </c>
      <c r="AE259">
        <f t="shared" si="120"/>
        <v>0</v>
      </c>
      <c r="AF259">
        <f t="shared" si="121"/>
        <v>0</v>
      </c>
      <c r="AG259">
        <f t="shared" si="122"/>
        <v>0</v>
      </c>
      <c r="AH259">
        <f t="shared" si="123"/>
        <v>0</v>
      </c>
      <c r="AI259">
        <f t="shared" si="124"/>
        <v>0</v>
      </c>
      <c r="AJ259">
        <f t="shared" si="125"/>
        <v>0</v>
      </c>
      <c r="AK259">
        <f t="shared" si="126"/>
        <v>0</v>
      </c>
      <c r="AL259">
        <f t="shared" si="127"/>
        <v>0</v>
      </c>
      <c r="AM259">
        <f t="shared" si="128"/>
        <v>0</v>
      </c>
      <c r="AN259">
        <f t="shared" si="129"/>
        <v>0</v>
      </c>
      <c r="AO259">
        <f t="shared" si="130"/>
        <v>0</v>
      </c>
      <c r="AP259">
        <f t="shared" si="131"/>
        <v>0</v>
      </c>
      <c r="AQ259">
        <f t="shared" si="132"/>
        <v>0</v>
      </c>
      <c r="AR259">
        <f t="shared" si="133"/>
        <v>0</v>
      </c>
      <c r="AS259">
        <f t="shared" si="134"/>
        <v>0</v>
      </c>
      <c r="AT259">
        <f t="shared" si="135"/>
        <v>0</v>
      </c>
      <c r="AU259">
        <f t="shared" si="136"/>
        <v>0</v>
      </c>
      <c r="AV259">
        <f t="shared" si="137"/>
        <v>0</v>
      </c>
      <c r="AW259">
        <f t="shared" si="138"/>
        <v>0</v>
      </c>
      <c r="AX259">
        <f t="shared" si="139"/>
        <v>1</v>
      </c>
    </row>
    <row r="260" spans="1:50" ht="31.5" x14ac:dyDescent="0.25">
      <c r="A260" s="115">
        <v>259</v>
      </c>
      <c r="B260" s="3" t="s">
        <v>1258</v>
      </c>
      <c r="C260" s="3" t="s">
        <v>731</v>
      </c>
      <c r="D260" s="3" t="s">
        <v>1261</v>
      </c>
      <c r="E260" s="4">
        <v>1900000</v>
      </c>
      <c r="F260" s="24">
        <v>10</v>
      </c>
      <c r="G260" s="3">
        <v>0</v>
      </c>
      <c r="H260" s="3">
        <v>5</v>
      </c>
      <c r="I260" s="3">
        <v>2</v>
      </c>
      <c r="J260" s="3">
        <v>0</v>
      </c>
      <c r="K260" s="3">
        <v>1</v>
      </c>
      <c r="L260" s="3">
        <v>0</v>
      </c>
      <c r="M260" s="3">
        <v>1</v>
      </c>
      <c r="N260" s="3">
        <v>6</v>
      </c>
      <c r="O260" s="50">
        <v>0</v>
      </c>
      <c r="P260" s="50">
        <v>0</v>
      </c>
      <c r="Q260" s="3">
        <v>2</v>
      </c>
      <c r="R260" s="3">
        <v>2</v>
      </c>
      <c r="S260" s="3">
        <v>3</v>
      </c>
      <c r="T260" s="3">
        <v>0</v>
      </c>
      <c r="U260" s="3">
        <v>0</v>
      </c>
      <c r="V260" s="4">
        <v>703000</v>
      </c>
      <c r="W260" s="5">
        <f t="shared" si="112"/>
        <v>32</v>
      </c>
      <c r="X260">
        <f t="shared" si="113"/>
        <v>0</v>
      </c>
      <c r="Y260">
        <f t="shared" si="114"/>
        <v>0</v>
      </c>
      <c r="Z260">
        <f t="shared" si="115"/>
        <v>0</v>
      </c>
      <c r="AA260">
        <f t="shared" si="116"/>
        <v>0</v>
      </c>
      <c r="AB260">
        <f t="shared" si="117"/>
        <v>0</v>
      </c>
      <c r="AC260">
        <f t="shared" si="118"/>
        <v>0</v>
      </c>
      <c r="AD260">
        <f t="shared" si="119"/>
        <v>0</v>
      </c>
      <c r="AE260">
        <f t="shared" si="120"/>
        <v>0</v>
      </c>
      <c r="AF260">
        <f t="shared" si="121"/>
        <v>0</v>
      </c>
      <c r="AG260">
        <f t="shared" si="122"/>
        <v>0</v>
      </c>
      <c r="AH260">
        <f t="shared" si="123"/>
        <v>0</v>
      </c>
      <c r="AI260">
        <f t="shared" si="124"/>
        <v>0</v>
      </c>
      <c r="AJ260">
        <f t="shared" si="125"/>
        <v>0</v>
      </c>
      <c r="AK260">
        <f t="shared" si="126"/>
        <v>0</v>
      </c>
      <c r="AL260">
        <f t="shared" si="127"/>
        <v>0</v>
      </c>
      <c r="AM260">
        <f t="shared" si="128"/>
        <v>0</v>
      </c>
      <c r="AN260">
        <f t="shared" si="129"/>
        <v>0</v>
      </c>
      <c r="AO260">
        <f t="shared" si="130"/>
        <v>0</v>
      </c>
      <c r="AP260">
        <f t="shared" si="131"/>
        <v>0</v>
      </c>
      <c r="AQ260">
        <f t="shared" si="132"/>
        <v>0</v>
      </c>
      <c r="AR260">
        <f t="shared" si="133"/>
        <v>0</v>
      </c>
      <c r="AS260">
        <f t="shared" si="134"/>
        <v>0</v>
      </c>
      <c r="AT260">
        <f t="shared" si="135"/>
        <v>0</v>
      </c>
      <c r="AU260">
        <f t="shared" si="136"/>
        <v>0</v>
      </c>
      <c r="AV260">
        <f t="shared" si="137"/>
        <v>0</v>
      </c>
      <c r="AW260">
        <f t="shared" si="138"/>
        <v>0</v>
      </c>
      <c r="AX260">
        <f t="shared" si="139"/>
        <v>1</v>
      </c>
    </row>
    <row r="261" spans="1:50" ht="78.75" x14ac:dyDescent="0.25">
      <c r="A261" s="115">
        <v>260</v>
      </c>
      <c r="B261" s="3" t="s">
        <v>1258</v>
      </c>
      <c r="C261" s="3" t="s">
        <v>1286</v>
      </c>
      <c r="D261" s="3" t="s">
        <v>1287</v>
      </c>
      <c r="E261" s="4">
        <v>3000000</v>
      </c>
      <c r="F261" s="24">
        <v>10</v>
      </c>
      <c r="G261" s="3">
        <v>0</v>
      </c>
      <c r="H261" s="3">
        <v>5</v>
      </c>
      <c r="I261" s="3">
        <v>2</v>
      </c>
      <c r="J261" s="3">
        <v>0</v>
      </c>
      <c r="K261" s="3">
        <v>1</v>
      </c>
      <c r="L261" s="3">
        <v>0</v>
      </c>
      <c r="M261" s="3">
        <v>1</v>
      </c>
      <c r="N261" s="3">
        <v>6</v>
      </c>
      <c r="O261" s="50">
        <v>0</v>
      </c>
      <c r="P261" s="50">
        <v>0</v>
      </c>
      <c r="Q261" s="3">
        <v>2</v>
      </c>
      <c r="R261" s="3">
        <v>2</v>
      </c>
      <c r="S261" s="3">
        <v>3</v>
      </c>
      <c r="T261" s="3">
        <v>0</v>
      </c>
      <c r="U261" s="3">
        <v>0</v>
      </c>
      <c r="V261" s="4">
        <v>1110000</v>
      </c>
      <c r="W261" s="5">
        <f t="shared" si="112"/>
        <v>32</v>
      </c>
      <c r="X261">
        <f t="shared" si="113"/>
        <v>0</v>
      </c>
      <c r="Y261">
        <f t="shared" si="114"/>
        <v>0</v>
      </c>
      <c r="Z261">
        <f t="shared" si="115"/>
        <v>0</v>
      </c>
      <c r="AA261">
        <f t="shared" si="116"/>
        <v>0</v>
      </c>
      <c r="AB261">
        <f t="shared" si="117"/>
        <v>0</v>
      </c>
      <c r="AC261">
        <f t="shared" si="118"/>
        <v>0</v>
      </c>
      <c r="AD261">
        <f t="shared" si="119"/>
        <v>0</v>
      </c>
      <c r="AE261">
        <f t="shared" si="120"/>
        <v>0</v>
      </c>
      <c r="AF261">
        <f t="shared" si="121"/>
        <v>0</v>
      </c>
      <c r="AG261">
        <f t="shared" si="122"/>
        <v>0</v>
      </c>
      <c r="AH261">
        <f t="shared" si="123"/>
        <v>0</v>
      </c>
      <c r="AI261">
        <f t="shared" si="124"/>
        <v>0</v>
      </c>
      <c r="AJ261">
        <f t="shared" si="125"/>
        <v>0</v>
      </c>
      <c r="AK261">
        <f t="shared" si="126"/>
        <v>0</v>
      </c>
      <c r="AL261">
        <f t="shared" si="127"/>
        <v>0</v>
      </c>
      <c r="AM261">
        <f t="shared" si="128"/>
        <v>0</v>
      </c>
      <c r="AN261">
        <f t="shared" si="129"/>
        <v>0</v>
      </c>
      <c r="AO261">
        <f t="shared" si="130"/>
        <v>0</v>
      </c>
      <c r="AP261">
        <f t="shared" si="131"/>
        <v>0</v>
      </c>
      <c r="AQ261">
        <f t="shared" si="132"/>
        <v>0</v>
      </c>
      <c r="AR261">
        <f t="shared" si="133"/>
        <v>0</v>
      </c>
      <c r="AS261">
        <f t="shared" si="134"/>
        <v>0</v>
      </c>
      <c r="AT261">
        <f t="shared" si="135"/>
        <v>0</v>
      </c>
      <c r="AU261">
        <f t="shared" si="136"/>
        <v>0</v>
      </c>
      <c r="AV261">
        <f t="shared" si="137"/>
        <v>0</v>
      </c>
      <c r="AW261">
        <f t="shared" si="138"/>
        <v>0</v>
      </c>
      <c r="AX261">
        <f t="shared" si="139"/>
        <v>1</v>
      </c>
    </row>
    <row r="262" spans="1:50" ht="63" x14ac:dyDescent="0.25">
      <c r="A262" s="115">
        <v>261</v>
      </c>
      <c r="B262" s="23" t="s">
        <v>1139</v>
      </c>
      <c r="C262" s="23" t="s">
        <v>1599</v>
      </c>
      <c r="D262" s="23" t="s">
        <v>1600</v>
      </c>
      <c r="E262" s="23">
        <v>2848571.14</v>
      </c>
      <c r="F262" s="23">
        <v>3</v>
      </c>
      <c r="G262" s="23">
        <v>0</v>
      </c>
      <c r="H262" s="23">
        <v>5</v>
      </c>
      <c r="I262" s="23">
        <v>4</v>
      </c>
      <c r="J262" s="23">
        <v>0</v>
      </c>
      <c r="K262" s="23">
        <v>1</v>
      </c>
      <c r="L262" s="23">
        <v>0</v>
      </c>
      <c r="M262" s="23">
        <v>1</v>
      </c>
      <c r="N262" s="23">
        <v>3</v>
      </c>
      <c r="O262" s="23">
        <v>0</v>
      </c>
      <c r="P262" s="23">
        <v>10</v>
      </c>
      <c r="Q262" s="23">
        <v>0</v>
      </c>
      <c r="R262" s="23">
        <v>2</v>
      </c>
      <c r="S262" s="23">
        <v>3</v>
      </c>
      <c r="T262" s="23">
        <v>0</v>
      </c>
      <c r="U262" s="23">
        <v>0</v>
      </c>
      <c r="V262" s="23">
        <v>1574004</v>
      </c>
      <c r="W262" s="5">
        <f t="shared" si="112"/>
        <v>32</v>
      </c>
      <c r="X262">
        <f t="shared" si="113"/>
        <v>0</v>
      </c>
      <c r="Y262">
        <f t="shared" si="114"/>
        <v>0</v>
      </c>
      <c r="Z262">
        <f t="shared" si="115"/>
        <v>0</v>
      </c>
      <c r="AA262">
        <f t="shared" si="116"/>
        <v>0</v>
      </c>
      <c r="AB262">
        <f t="shared" si="117"/>
        <v>0</v>
      </c>
      <c r="AC262">
        <f t="shared" si="118"/>
        <v>0</v>
      </c>
      <c r="AD262">
        <f t="shared" si="119"/>
        <v>0</v>
      </c>
      <c r="AE262">
        <f t="shared" si="120"/>
        <v>0</v>
      </c>
      <c r="AF262">
        <f t="shared" si="121"/>
        <v>0</v>
      </c>
      <c r="AG262">
        <f t="shared" si="122"/>
        <v>0</v>
      </c>
      <c r="AH262">
        <f t="shared" si="123"/>
        <v>0</v>
      </c>
      <c r="AI262">
        <f t="shared" si="124"/>
        <v>0</v>
      </c>
      <c r="AJ262">
        <f t="shared" si="125"/>
        <v>0</v>
      </c>
      <c r="AK262">
        <f t="shared" si="126"/>
        <v>0</v>
      </c>
      <c r="AL262">
        <f t="shared" si="127"/>
        <v>0</v>
      </c>
      <c r="AM262">
        <f t="shared" si="128"/>
        <v>0</v>
      </c>
      <c r="AN262">
        <f t="shared" si="129"/>
        <v>0</v>
      </c>
      <c r="AO262">
        <f t="shared" si="130"/>
        <v>0</v>
      </c>
      <c r="AP262">
        <f t="shared" si="131"/>
        <v>0</v>
      </c>
      <c r="AQ262">
        <f t="shared" si="132"/>
        <v>0</v>
      </c>
      <c r="AR262">
        <f t="shared" si="133"/>
        <v>0</v>
      </c>
      <c r="AS262">
        <f t="shared" si="134"/>
        <v>0</v>
      </c>
      <c r="AT262">
        <f t="shared" si="135"/>
        <v>1</v>
      </c>
      <c r="AU262">
        <f t="shared" si="136"/>
        <v>0</v>
      </c>
      <c r="AV262">
        <f t="shared" si="137"/>
        <v>0</v>
      </c>
      <c r="AW262">
        <f t="shared" si="138"/>
        <v>0</v>
      </c>
      <c r="AX262">
        <f t="shared" si="139"/>
        <v>0</v>
      </c>
    </row>
    <row r="263" spans="1:50" ht="63" x14ac:dyDescent="0.25">
      <c r="A263" s="115">
        <v>262</v>
      </c>
      <c r="B263" s="18" t="s">
        <v>201</v>
      </c>
      <c r="C263" s="18" t="s">
        <v>23</v>
      </c>
      <c r="D263" s="18" t="s">
        <v>223</v>
      </c>
      <c r="E263" s="19">
        <v>2131215</v>
      </c>
      <c r="F263" s="49">
        <v>4</v>
      </c>
      <c r="G263" s="18">
        <v>0</v>
      </c>
      <c r="H263" s="18">
        <v>5</v>
      </c>
      <c r="I263" s="18">
        <v>2</v>
      </c>
      <c r="J263" s="18">
        <v>0</v>
      </c>
      <c r="K263" s="18">
        <v>2</v>
      </c>
      <c r="L263" s="18">
        <v>0</v>
      </c>
      <c r="M263" s="18">
        <v>1</v>
      </c>
      <c r="N263" s="18">
        <v>2</v>
      </c>
      <c r="O263" s="30">
        <v>0</v>
      </c>
      <c r="P263" s="30">
        <v>10</v>
      </c>
      <c r="Q263" s="18">
        <v>0</v>
      </c>
      <c r="R263" s="18">
        <v>2</v>
      </c>
      <c r="S263" s="18">
        <v>3</v>
      </c>
      <c r="T263" s="18">
        <v>0</v>
      </c>
      <c r="U263" s="18">
        <v>0</v>
      </c>
      <c r="V263" s="19">
        <v>1172468.25</v>
      </c>
      <c r="W263" s="5">
        <f t="shared" si="112"/>
        <v>31</v>
      </c>
      <c r="X263">
        <f t="shared" si="113"/>
        <v>0</v>
      </c>
      <c r="Y263">
        <f t="shared" si="114"/>
        <v>0</v>
      </c>
      <c r="Z263">
        <f t="shared" si="115"/>
        <v>0</v>
      </c>
      <c r="AA263">
        <f t="shared" si="116"/>
        <v>0</v>
      </c>
      <c r="AB263">
        <f t="shared" si="117"/>
        <v>0</v>
      </c>
      <c r="AC263">
        <f t="shared" si="118"/>
        <v>0</v>
      </c>
      <c r="AD263">
        <f t="shared" si="119"/>
        <v>0</v>
      </c>
      <c r="AE263">
        <f t="shared" si="120"/>
        <v>0</v>
      </c>
      <c r="AF263">
        <f t="shared" si="121"/>
        <v>0</v>
      </c>
      <c r="AG263">
        <f t="shared" si="122"/>
        <v>0</v>
      </c>
      <c r="AH263">
        <f t="shared" si="123"/>
        <v>0</v>
      </c>
      <c r="AI263">
        <f t="shared" si="124"/>
        <v>0</v>
      </c>
      <c r="AJ263">
        <f t="shared" si="125"/>
        <v>0</v>
      </c>
      <c r="AK263">
        <f t="shared" si="126"/>
        <v>0</v>
      </c>
      <c r="AL263">
        <f t="shared" si="127"/>
        <v>0</v>
      </c>
      <c r="AM263">
        <f t="shared" si="128"/>
        <v>0</v>
      </c>
      <c r="AN263">
        <f t="shared" si="129"/>
        <v>1</v>
      </c>
      <c r="AO263">
        <f t="shared" si="130"/>
        <v>0</v>
      </c>
      <c r="AP263">
        <f t="shared" si="131"/>
        <v>0</v>
      </c>
      <c r="AQ263">
        <f t="shared" si="132"/>
        <v>0</v>
      </c>
      <c r="AR263">
        <f t="shared" si="133"/>
        <v>0</v>
      </c>
      <c r="AS263">
        <f t="shared" si="134"/>
        <v>0</v>
      </c>
      <c r="AT263">
        <f t="shared" si="135"/>
        <v>0</v>
      </c>
      <c r="AU263">
        <f t="shared" si="136"/>
        <v>0</v>
      </c>
      <c r="AV263">
        <f t="shared" si="137"/>
        <v>0</v>
      </c>
      <c r="AW263">
        <f t="shared" si="138"/>
        <v>0</v>
      </c>
      <c r="AX263">
        <f t="shared" si="139"/>
        <v>0</v>
      </c>
    </row>
    <row r="264" spans="1:50" ht="47.25" x14ac:dyDescent="0.25">
      <c r="A264" s="115">
        <v>263</v>
      </c>
      <c r="B264" s="23" t="s">
        <v>346</v>
      </c>
      <c r="C264" s="23" t="s">
        <v>249</v>
      </c>
      <c r="D264" s="23" t="s">
        <v>364</v>
      </c>
      <c r="E264" s="4">
        <v>1419193.74</v>
      </c>
      <c r="F264" s="24">
        <v>4</v>
      </c>
      <c r="G264" s="23">
        <v>0</v>
      </c>
      <c r="H264" s="23">
        <v>5</v>
      </c>
      <c r="I264" s="23">
        <v>1</v>
      </c>
      <c r="J264" s="23">
        <v>0</v>
      </c>
      <c r="K264" s="23">
        <v>2</v>
      </c>
      <c r="L264" s="23">
        <v>0</v>
      </c>
      <c r="M264" s="23">
        <v>1</v>
      </c>
      <c r="N264" s="23">
        <v>3</v>
      </c>
      <c r="O264" s="50">
        <v>0</v>
      </c>
      <c r="P264" s="50">
        <v>10</v>
      </c>
      <c r="Q264" s="23">
        <v>0</v>
      </c>
      <c r="R264" s="23">
        <v>2</v>
      </c>
      <c r="S264" s="23">
        <v>3</v>
      </c>
      <c r="T264" s="23">
        <v>0</v>
      </c>
      <c r="U264" s="23">
        <v>0</v>
      </c>
      <c r="V264" s="4">
        <v>780556.56</v>
      </c>
      <c r="W264" s="5">
        <f t="shared" si="112"/>
        <v>31</v>
      </c>
      <c r="X264">
        <f t="shared" si="113"/>
        <v>0</v>
      </c>
      <c r="Y264">
        <f t="shared" si="114"/>
        <v>0</v>
      </c>
      <c r="Z264">
        <f t="shared" si="115"/>
        <v>0</v>
      </c>
      <c r="AA264">
        <f t="shared" si="116"/>
        <v>0</v>
      </c>
      <c r="AB264">
        <f t="shared" si="117"/>
        <v>0</v>
      </c>
      <c r="AC264">
        <f t="shared" si="118"/>
        <v>0</v>
      </c>
      <c r="AD264">
        <f t="shared" si="119"/>
        <v>0</v>
      </c>
      <c r="AE264">
        <f t="shared" si="120"/>
        <v>0</v>
      </c>
      <c r="AF264">
        <f t="shared" si="121"/>
        <v>0</v>
      </c>
      <c r="AG264">
        <f t="shared" si="122"/>
        <v>0</v>
      </c>
      <c r="AH264">
        <f t="shared" si="123"/>
        <v>0</v>
      </c>
      <c r="AI264">
        <f t="shared" si="124"/>
        <v>0</v>
      </c>
      <c r="AJ264">
        <f t="shared" si="125"/>
        <v>0</v>
      </c>
      <c r="AK264">
        <f t="shared" si="126"/>
        <v>0</v>
      </c>
      <c r="AL264">
        <f t="shared" si="127"/>
        <v>0</v>
      </c>
      <c r="AM264">
        <f t="shared" si="128"/>
        <v>0</v>
      </c>
      <c r="AN264">
        <f t="shared" si="129"/>
        <v>1</v>
      </c>
      <c r="AO264">
        <f t="shared" si="130"/>
        <v>0</v>
      </c>
      <c r="AP264">
        <f t="shared" si="131"/>
        <v>0</v>
      </c>
      <c r="AQ264">
        <f t="shared" si="132"/>
        <v>0</v>
      </c>
      <c r="AR264">
        <f t="shared" si="133"/>
        <v>0</v>
      </c>
      <c r="AS264">
        <f t="shared" si="134"/>
        <v>0</v>
      </c>
      <c r="AT264">
        <f t="shared" si="135"/>
        <v>0</v>
      </c>
      <c r="AU264">
        <f t="shared" si="136"/>
        <v>0</v>
      </c>
      <c r="AV264">
        <f t="shared" si="137"/>
        <v>0</v>
      </c>
      <c r="AW264">
        <f t="shared" si="138"/>
        <v>0</v>
      </c>
      <c r="AX264">
        <f t="shared" si="139"/>
        <v>0</v>
      </c>
    </row>
    <row r="265" spans="1:50" ht="47.25" x14ac:dyDescent="0.25">
      <c r="A265" s="115">
        <v>264</v>
      </c>
      <c r="B265" s="23" t="s">
        <v>510</v>
      </c>
      <c r="C265" s="23" t="s">
        <v>511</v>
      </c>
      <c r="D265" s="23" t="s">
        <v>512</v>
      </c>
      <c r="E265" s="4">
        <v>861196</v>
      </c>
      <c r="F265" s="24">
        <v>1</v>
      </c>
      <c r="G265" s="23">
        <v>0</v>
      </c>
      <c r="H265" s="23">
        <v>5</v>
      </c>
      <c r="I265" s="23">
        <v>2</v>
      </c>
      <c r="J265" s="23">
        <v>0</v>
      </c>
      <c r="K265" s="23">
        <v>2</v>
      </c>
      <c r="L265" s="23">
        <v>0</v>
      </c>
      <c r="M265" s="23">
        <v>1</v>
      </c>
      <c r="N265" s="23">
        <v>9</v>
      </c>
      <c r="O265" s="50">
        <v>0</v>
      </c>
      <c r="P265" s="50">
        <v>3</v>
      </c>
      <c r="Q265" s="23">
        <v>2</v>
      </c>
      <c r="R265" s="23">
        <v>2</v>
      </c>
      <c r="S265" s="23">
        <v>3</v>
      </c>
      <c r="T265" s="23">
        <v>1</v>
      </c>
      <c r="U265" s="23">
        <v>0</v>
      </c>
      <c r="V265" s="4">
        <v>589536</v>
      </c>
      <c r="W265" s="5">
        <f t="shared" si="112"/>
        <v>31</v>
      </c>
      <c r="X265">
        <f t="shared" si="113"/>
        <v>1</v>
      </c>
      <c r="Y265">
        <f t="shared" si="114"/>
        <v>0</v>
      </c>
      <c r="Z265">
        <f t="shared" si="115"/>
        <v>0</v>
      </c>
      <c r="AA265">
        <f t="shared" si="116"/>
        <v>0</v>
      </c>
      <c r="AB265">
        <f t="shared" si="117"/>
        <v>0</v>
      </c>
      <c r="AC265">
        <f t="shared" si="118"/>
        <v>0</v>
      </c>
      <c r="AD265">
        <f t="shared" si="119"/>
        <v>0</v>
      </c>
      <c r="AE265">
        <f t="shared" si="120"/>
        <v>0</v>
      </c>
      <c r="AF265">
        <f t="shared" si="121"/>
        <v>0</v>
      </c>
      <c r="AG265">
        <f t="shared" si="122"/>
        <v>0</v>
      </c>
      <c r="AH265">
        <f t="shared" si="123"/>
        <v>0</v>
      </c>
      <c r="AI265">
        <f t="shared" si="124"/>
        <v>0</v>
      </c>
      <c r="AJ265">
        <f t="shared" si="125"/>
        <v>0</v>
      </c>
      <c r="AK265">
        <f t="shared" si="126"/>
        <v>0</v>
      </c>
      <c r="AL265">
        <f t="shared" si="127"/>
        <v>0</v>
      </c>
      <c r="AM265">
        <f t="shared" si="128"/>
        <v>0</v>
      </c>
      <c r="AN265">
        <f t="shared" si="129"/>
        <v>0</v>
      </c>
      <c r="AO265">
        <f t="shared" si="130"/>
        <v>0</v>
      </c>
      <c r="AP265">
        <f t="shared" si="131"/>
        <v>0</v>
      </c>
      <c r="AQ265">
        <f t="shared" si="132"/>
        <v>0</v>
      </c>
      <c r="AR265">
        <f t="shared" si="133"/>
        <v>0</v>
      </c>
      <c r="AS265">
        <f t="shared" si="134"/>
        <v>0</v>
      </c>
      <c r="AT265">
        <f t="shared" si="135"/>
        <v>0</v>
      </c>
      <c r="AU265">
        <f t="shared" si="136"/>
        <v>0</v>
      </c>
      <c r="AV265">
        <f t="shared" si="137"/>
        <v>0</v>
      </c>
      <c r="AW265">
        <f t="shared" si="138"/>
        <v>0</v>
      </c>
      <c r="AX265">
        <f t="shared" si="139"/>
        <v>0</v>
      </c>
    </row>
    <row r="266" spans="1:50" ht="47.25" x14ac:dyDescent="0.25">
      <c r="A266" s="115">
        <v>265</v>
      </c>
      <c r="B266" s="21" t="s">
        <v>644</v>
      </c>
      <c r="C266" s="21" t="s">
        <v>713</v>
      </c>
      <c r="D266" s="21" t="s">
        <v>757</v>
      </c>
      <c r="E266" s="19">
        <v>310000</v>
      </c>
      <c r="F266" s="49">
        <v>10</v>
      </c>
      <c r="G266" s="21">
        <v>1</v>
      </c>
      <c r="H266" s="21">
        <v>1</v>
      </c>
      <c r="I266" s="21">
        <v>1</v>
      </c>
      <c r="J266" s="21">
        <v>0</v>
      </c>
      <c r="K266" s="21">
        <v>1</v>
      </c>
      <c r="L266" s="21">
        <v>0</v>
      </c>
      <c r="M266" s="21">
        <v>1</v>
      </c>
      <c r="N266" s="21">
        <v>6</v>
      </c>
      <c r="O266" s="30">
        <v>1</v>
      </c>
      <c r="P266" s="30">
        <v>2</v>
      </c>
      <c r="Q266" s="21">
        <v>2</v>
      </c>
      <c r="R266" s="21">
        <v>2</v>
      </c>
      <c r="S266" s="21">
        <v>3</v>
      </c>
      <c r="T266" s="21">
        <v>0</v>
      </c>
      <c r="U266" s="21">
        <v>0</v>
      </c>
      <c r="V266" s="19">
        <v>110670</v>
      </c>
      <c r="W266" s="5">
        <f t="shared" si="112"/>
        <v>31</v>
      </c>
      <c r="X266">
        <f t="shared" si="113"/>
        <v>0</v>
      </c>
      <c r="Y266">
        <f t="shared" si="114"/>
        <v>0</v>
      </c>
      <c r="Z266">
        <f t="shared" si="115"/>
        <v>0</v>
      </c>
      <c r="AA266">
        <f t="shared" si="116"/>
        <v>0</v>
      </c>
      <c r="AB266">
        <f t="shared" si="117"/>
        <v>0</v>
      </c>
      <c r="AC266">
        <f t="shared" si="118"/>
        <v>0</v>
      </c>
      <c r="AD266">
        <f t="shared" si="119"/>
        <v>0</v>
      </c>
      <c r="AE266">
        <f t="shared" si="120"/>
        <v>0</v>
      </c>
      <c r="AF266">
        <f t="shared" si="121"/>
        <v>0</v>
      </c>
      <c r="AG266">
        <f t="shared" si="122"/>
        <v>0</v>
      </c>
      <c r="AH266">
        <f t="shared" si="123"/>
        <v>0</v>
      </c>
      <c r="AI266">
        <f t="shared" si="124"/>
        <v>0</v>
      </c>
      <c r="AJ266">
        <f t="shared" si="125"/>
        <v>0</v>
      </c>
      <c r="AK266">
        <f t="shared" si="126"/>
        <v>0</v>
      </c>
      <c r="AL266">
        <f t="shared" si="127"/>
        <v>0</v>
      </c>
      <c r="AM266">
        <f t="shared" si="128"/>
        <v>0</v>
      </c>
      <c r="AN266">
        <f t="shared" si="129"/>
        <v>0</v>
      </c>
      <c r="AO266">
        <f t="shared" si="130"/>
        <v>0</v>
      </c>
      <c r="AP266">
        <f t="shared" si="131"/>
        <v>0</v>
      </c>
      <c r="AQ266">
        <f t="shared" si="132"/>
        <v>0</v>
      </c>
      <c r="AR266">
        <f t="shared" si="133"/>
        <v>0</v>
      </c>
      <c r="AS266">
        <f t="shared" si="134"/>
        <v>0</v>
      </c>
      <c r="AT266">
        <f t="shared" si="135"/>
        <v>0</v>
      </c>
      <c r="AU266">
        <f t="shared" si="136"/>
        <v>0</v>
      </c>
      <c r="AV266">
        <f t="shared" si="137"/>
        <v>0</v>
      </c>
      <c r="AW266">
        <f t="shared" si="138"/>
        <v>0</v>
      </c>
      <c r="AX266">
        <f t="shared" si="139"/>
        <v>1</v>
      </c>
    </row>
    <row r="267" spans="1:50" ht="110.25" x14ac:dyDescent="0.25">
      <c r="A267" s="115">
        <v>266</v>
      </c>
      <c r="B267" s="18" t="s">
        <v>915</v>
      </c>
      <c r="C267" s="18" t="s">
        <v>918</v>
      </c>
      <c r="D267" s="18" t="s">
        <v>919</v>
      </c>
      <c r="E267" s="19">
        <v>1861200</v>
      </c>
      <c r="F267" s="49">
        <v>10</v>
      </c>
      <c r="G267" s="18">
        <v>0</v>
      </c>
      <c r="H267" s="18">
        <v>5</v>
      </c>
      <c r="I267" s="18">
        <v>3</v>
      </c>
      <c r="J267" s="18">
        <v>0</v>
      </c>
      <c r="K267" s="18">
        <v>1</v>
      </c>
      <c r="L267" s="18">
        <v>0</v>
      </c>
      <c r="M267" s="18">
        <v>1</v>
      </c>
      <c r="N267" s="18">
        <v>4</v>
      </c>
      <c r="O267" s="30">
        <v>0</v>
      </c>
      <c r="P267" s="30">
        <v>0</v>
      </c>
      <c r="Q267" s="18">
        <v>2</v>
      </c>
      <c r="R267" s="18">
        <v>2</v>
      </c>
      <c r="S267" s="18">
        <v>3</v>
      </c>
      <c r="T267" s="18">
        <v>0</v>
      </c>
      <c r="U267" s="18">
        <v>0</v>
      </c>
      <c r="V267" s="19">
        <v>688644</v>
      </c>
      <c r="W267" s="5">
        <f t="shared" si="112"/>
        <v>31</v>
      </c>
      <c r="X267">
        <f t="shared" si="113"/>
        <v>0</v>
      </c>
      <c r="Y267">
        <f t="shared" si="114"/>
        <v>0</v>
      </c>
      <c r="Z267">
        <f t="shared" si="115"/>
        <v>0</v>
      </c>
      <c r="AA267">
        <f t="shared" si="116"/>
        <v>0</v>
      </c>
      <c r="AB267">
        <f t="shared" si="117"/>
        <v>0</v>
      </c>
      <c r="AC267">
        <f t="shared" si="118"/>
        <v>0</v>
      </c>
      <c r="AD267">
        <f t="shared" si="119"/>
        <v>0</v>
      </c>
      <c r="AE267">
        <f t="shared" si="120"/>
        <v>0</v>
      </c>
      <c r="AF267">
        <f t="shared" si="121"/>
        <v>0</v>
      </c>
      <c r="AG267">
        <f t="shared" si="122"/>
        <v>0</v>
      </c>
      <c r="AH267">
        <f t="shared" si="123"/>
        <v>0</v>
      </c>
      <c r="AI267">
        <f t="shared" si="124"/>
        <v>0</v>
      </c>
      <c r="AJ267">
        <f t="shared" si="125"/>
        <v>0</v>
      </c>
      <c r="AK267">
        <f t="shared" si="126"/>
        <v>0</v>
      </c>
      <c r="AL267">
        <f t="shared" si="127"/>
        <v>0</v>
      </c>
      <c r="AM267">
        <f t="shared" si="128"/>
        <v>0</v>
      </c>
      <c r="AN267">
        <f t="shared" si="129"/>
        <v>0</v>
      </c>
      <c r="AO267">
        <f t="shared" si="130"/>
        <v>0</v>
      </c>
      <c r="AP267">
        <f t="shared" si="131"/>
        <v>0</v>
      </c>
      <c r="AQ267">
        <f t="shared" si="132"/>
        <v>0</v>
      </c>
      <c r="AR267">
        <f t="shared" si="133"/>
        <v>0</v>
      </c>
      <c r="AS267">
        <f t="shared" si="134"/>
        <v>0</v>
      </c>
      <c r="AT267">
        <f t="shared" si="135"/>
        <v>0</v>
      </c>
      <c r="AU267">
        <f t="shared" si="136"/>
        <v>0</v>
      </c>
      <c r="AV267">
        <f t="shared" si="137"/>
        <v>0</v>
      </c>
      <c r="AW267">
        <f t="shared" si="138"/>
        <v>0</v>
      </c>
      <c r="AX267">
        <f t="shared" si="139"/>
        <v>1</v>
      </c>
    </row>
    <row r="268" spans="1:50" ht="94.5" x14ac:dyDescent="0.25">
      <c r="A268" s="115">
        <v>267</v>
      </c>
      <c r="B268" s="18" t="s">
        <v>915</v>
      </c>
      <c r="C268" s="18" t="s">
        <v>932</v>
      </c>
      <c r="D268" s="18" t="s">
        <v>933</v>
      </c>
      <c r="E268" s="19">
        <v>3000000</v>
      </c>
      <c r="F268" s="49">
        <v>10</v>
      </c>
      <c r="G268" s="18">
        <v>0</v>
      </c>
      <c r="H268" s="18">
        <v>5</v>
      </c>
      <c r="I268" s="18">
        <v>3</v>
      </c>
      <c r="J268" s="18">
        <v>0</v>
      </c>
      <c r="K268" s="18">
        <v>1</v>
      </c>
      <c r="L268" s="18">
        <v>0</v>
      </c>
      <c r="M268" s="18">
        <v>1</v>
      </c>
      <c r="N268" s="18">
        <v>4</v>
      </c>
      <c r="O268" s="30">
        <v>0</v>
      </c>
      <c r="P268" s="30">
        <v>0</v>
      </c>
      <c r="Q268" s="18">
        <v>2</v>
      </c>
      <c r="R268" s="18">
        <v>2</v>
      </c>
      <c r="S268" s="18">
        <v>3</v>
      </c>
      <c r="T268" s="18">
        <v>0</v>
      </c>
      <c r="U268" s="18">
        <v>0</v>
      </c>
      <c r="V268" s="19">
        <v>1110000</v>
      </c>
      <c r="W268" s="5">
        <f t="shared" si="112"/>
        <v>31</v>
      </c>
      <c r="X268">
        <f t="shared" si="113"/>
        <v>0</v>
      </c>
      <c r="Y268">
        <f t="shared" si="114"/>
        <v>0</v>
      </c>
      <c r="Z268">
        <f t="shared" si="115"/>
        <v>0</v>
      </c>
      <c r="AA268">
        <f t="shared" si="116"/>
        <v>0</v>
      </c>
      <c r="AB268">
        <f t="shared" si="117"/>
        <v>0</v>
      </c>
      <c r="AC268">
        <f t="shared" si="118"/>
        <v>0</v>
      </c>
      <c r="AD268">
        <f t="shared" si="119"/>
        <v>0</v>
      </c>
      <c r="AE268">
        <f t="shared" si="120"/>
        <v>0</v>
      </c>
      <c r="AF268">
        <f t="shared" si="121"/>
        <v>0</v>
      </c>
      <c r="AG268">
        <f t="shared" si="122"/>
        <v>0</v>
      </c>
      <c r="AH268">
        <f t="shared" si="123"/>
        <v>0</v>
      </c>
      <c r="AI268">
        <f t="shared" si="124"/>
        <v>0</v>
      </c>
      <c r="AJ268">
        <f t="shared" si="125"/>
        <v>0</v>
      </c>
      <c r="AK268">
        <f t="shared" si="126"/>
        <v>0</v>
      </c>
      <c r="AL268">
        <f t="shared" si="127"/>
        <v>0</v>
      </c>
      <c r="AM268">
        <f t="shared" si="128"/>
        <v>0</v>
      </c>
      <c r="AN268">
        <f t="shared" si="129"/>
        <v>0</v>
      </c>
      <c r="AO268">
        <f t="shared" si="130"/>
        <v>0</v>
      </c>
      <c r="AP268">
        <f t="shared" si="131"/>
        <v>0</v>
      </c>
      <c r="AQ268">
        <f t="shared" si="132"/>
        <v>0</v>
      </c>
      <c r="AR268">
        <f t="shared" si="133"/>
        <v>0</v>
      </c>
      <c r="AS268">
        <f t="shared" si="134"/>
        <v>0</v>
      </c>
      <c r="AT268">
        <f t="shared" si="135"/>
        <v>0</v>
      </c>
      <c r="AU268">
        <f t="shared" si="136"/>
        <v>0</v>
      </c>
      <c r="AV268">
        <f t="shared" si="137"/>
        <v>0</v>
      </c>
      <c r="AW268">
        <f t="shared" si="138"/>
        <v>0</v>
      </c>
      <c r="AX268">
        <f t="shared" si="139"/>
        <v>1</v>
      </c>
    </row>
    <row r="269" spans="1:50" ht="78.75" x14ac:dyDescent="0.25">
      <c r="A269" s="115">
        <v>268</v>
      </c>
      <c r="B269" s="23" t="s">
        <v>346</v>
      </c>
      <c r="C269" s="23" t="s">
        <v>951</v>
      </c>
      <c r="D269" s="23" t="s">
        <v>958</v>
      </c>
      <c r="E269" s="4">
        <v>1010498</v>
      </c>
      <c r="F269" s="24">
        <v>4</v>
      </c>
      <c r="G269" s="23">
        <v>0</v>
      </c>
      <c r="H269" s="23">
        <v>1</v>
      </c>
      <c r="I269" s="23">
        <v>1</v>
      </c>
      <c r="J269" s="23">
        <v>0</v>
      </c>
      <c r="K269" s="23">
        <v>5</v>
      </c>
      <c r="L269" s="23">
        <v>0</v>
      </c>
      <c r="M269" s="23">
        <v>1</v>
      </c>
      <c r="N269" s="23">
        <v>10</v>
      </c>
      <c r="O269" s="50">
        <v>1</v>
      </c>
      <c r="P269" s="50">
        <v>1</v>
      </c>
      <c r="Q269" s="23">
        <v>2</v>
      </c>
      <c r="R269" s="23">
        <v>1</v>
      </c>
      <c r="S269" s="23">
        <v>3</v>
      </c>
      <c r="T269" s="23">
        <v>1</v>
      </c>
      <c r="U269" s="23">
        <v>0</v>
      </c>
      <c r="V269" s="4">
        <v>697243.62</v>
      </c>
      <c r="W269" s="5">
        <f t="shared" si="112"/>
        <v>31</v>
      </c>
      <c r="X269">
        <f t="shared" si="113"/>
        <v>0</v>
      </c>
      <c r="Y269">
        <f t="shared" si="114"/>
        <v>0</v>
      </c>
      <c r="Z269">
        <f t="shared" si="115"/>
        <v>0</v>
      </c>
      <c r="AA269">
        <f t="shared" si="116"/>
        <v>0</v>
      </c>
      <c r="AB269">
        <f t="shared" si="117"/>
        <v>0</v>
      </c>
      <c r="AC269">
        <f t="shared" si="118"/>
        <v>0</v>
      </c>
      <c r="AD269">
        <f t="shared" si="119"/>
        <v>0</v>
      </c>
      <c r="AE269">
        <f t="shared" si="120"/>
        <v>0</v>
      </c>
      <c r="AF269">
        <f t="shared" si="121"/>
        <v>0</v>
      </c>
      <c r="AG269">
        <f t="shared" si="122"/>
        <v>0</v>
      </c>
      <c r="AH269">
        <f t="shared" si="123"/>
        <v>0</v>
      </c>
      <c r="AI269">
        <f t="shared" si="124"/>
        <v>0</v>
      </c>
      <c r="AJ269">
        <f t="shared" si="125"/>
        <v>0</v>
      </c>
      <c r="AK269">
        <f t="shared" si="126"/>
        <v>0</v>
      </c>
      <c r="AL269">
        <f t="shared" si="127"/>
        <v>0</v>
      </c>
      <c r="AM269">
        <f t="shared" si="128"/>
        <v>0</v>
      </c>
      <c r="AN269">
        <f t="shared" si="129"/>
        <v>1</v>
      </c>
      <c r="AO269">
        <f t="shared" si="130"/>
        <v>0</v>
      </c>
      <c r="AP269">
        <f t="shared" si="131"/>
        <v>0</v>
      </c>
      <c r="AQ269">
        <f t="shared" si="132"/>
        <v>0</v>
      </c>
      <c r="AR269">
        <f t="shared" si="133"/>
        <v>0</v>
      </c>
      <c r="AS269">
        <f t="shared" si="134"/>
        <v>0</v>
      </c>
      <c r="AT269">
        <f t="shared" si="135"/>
        <v>0</v>
      </c>
      <c r="AU269">
        <f t="shared" si="136"/>
        <v>0</v>
      </c>
      <c r="AV269">
        <f t="shared" si="137"/>
        <v>0</v>
      </c>
      <c r="AW269">
        <f t="shared" si="138"/>
        <v>0</v>
      </c>
      <c r="AX269">
        <f t="shared" si="139"/>
        <v>0</v>
      </c>
    </row>
    <row r="270" spans="1:50" ht="78.75" x14ac:dyDescent="0.25">
      <c r="A270" s="115">
        <v>269</v>
      </c>
      <c r="B270" s="18" t="s">
        <v>915</v>
      </c>
      <c r="C270" s="18" t="s">
        <v>1093</v>
      </c>
      <c r="D270" s="18" t="s">
        <v>1094</v>
      </c>
      <c r="E270" s="19">
        <v>856400</v>
      </c>
      <c r="F270" s="49">
        <v>10</v>
      </c>
      <c r="G270" s="18">
        <v>0</v>
      </c>
      <c r="H270" s="18">
        <v>3</v>
      </c>
      <c r="I270" s="18">
        <v>2</v>
      </c>
      <c r="J270" s="18">
        <v>0</v>
      </c>
      <c r="K270" s="18">
        <v>1</v>
      </c>
      <c r="L270" s="18">
        <v>0</v>
      </c>
      <c r="M270" s="18">
        <v>1</v>
      </c>
      <c r="N270" s="18">
        <v>7</v>
      </c>
      <c r="O270" s="30">
        <v>0</v>
      </c>
      <c r="P270" s="30">
        <v>0</v>
      </c>
      <c r="Q270" s="18">
        <v>2</v>
      </c>
      <c r="R270" s="18">
        <v>2</v>
      </c>
      <c r="S270" s="18">
        <v>3</v>
      </c>
      <c r="T270" s="18">
        <v>0</v>
      </c>
      <c r="U270" s="18">
        <v>0</v>
      </c>
      <c r="V270" s="19">
        <v>315155.20000000001</v>
      </c>
      <c r="W270" s="5">
        <f t="shared" si="112"/>
        <v>31</v>
      </c>
      <c r="X270">
        <f t="shared" si="113"/>
        <v>0</v>
      </c>
      <c r="Y270">
        <f t="shared" si="114"/>
        <v>0</v>
      </c>
      <c r="Z270">
        <f t="shared" si="115"/>
        <v>0</v>
      </c>
      <c r="AA270">
        <f t="shared" si="116"/>
        <v>0</v>
      </c>
      <c r="AB270">
        <f t="shared" si="117"/>
        <v>0</v>
      </c>
      <c r="AC270">
        <f t="shared" si="118"/>
        <v>0</v>
      </c>
      <c r="AD270">
        <f t="shared" si="119"/>
        <v>0</v>
      </c>
      <c r="AE270">
        <f t="shared" si="120"/>
        <v>0</v>
      </c>
      <c r="AF270">
        <f t="shared" si="121"/>
        <v>0</v>
      </c>
      <c r="AG270">
        <f t="shared" si="122"/>
        <v>0</v>
      </c>
      <c r="AH270">
        <f t="shared" si="123"/>
        <v>0</v>
      </c>
      <c r="AI270">
        <f t="shared" si="124"/>
        <v>0</v>
      </c>
      <c r="AJ270">
        <f t="shared" si="125"/>
        <v>0</v>
      </c>
      <c r="AK270">
        <f t="shared" si="126"/>
        <v>0</v>
      </c>
      <c r="AL270">
        <f t="shared" si="127"/>
        <v>0</v>
      </c>
      <c r="AM270">
        <f t="shared" si="128"/>
        <v>0</v>
      </c>
      <c r="AN270">
        <f t="shared" si="129"/>
        <v>0</v>
      </c>
      <c r="AO270">
        <f t="shared" si="130"/>
        <v>0</v>
      </c>
      <c r="AP270">
        <f t="shared" si="131"/>
        <v>0</v>
      </c>
      <c r="AQ270">
        <f t="shared" si="132"/>
        <v>0</v>
      </c>
      <c r="AR270">
        <f t="shared" si="133"/>
        <v>0</v>
      </c>
      <c r="AS270">
        <f t="shared" si="134"/>
        <v>0</v>
      </c>
      <c r="AT270">
        <f t="shared" si="135"/>
        <v>0</v>
      </c>
      <c r="AU270">
        <f t="shared" si="136"/>
        <v>0</v>
      </c>
      <c r="AV270">
        <f t="shared" si="137"/>
        <v>0</v>
      </c>
      <c r="AW270">
        <f t="shared" si="138"/>
        <v>0</v>
      </c>
      <c r="AX270">
        <f t="shared" si="139"/>
        <v>1</v>
      </c>
    </row>
    <row r="271" spans="1:50" ht="63" x14ac:dyDescent="0.25">
      <c r="A271" s="115">
        <v>270</v>
      </c>
      <c r="B271" s="18" t="s">
        <v>915</v>
      </c>
      <c r="C271" s="18" t="s">
        <v>1096</v>
      </c>
      <c r="D271" s="18" t="s">
        <v>1097</v>
      </c>
      <c r="E271" s="19">
        <v>900000</v>
      </c>
      <c r="F271" s="49">
        <v>10</v>
      </c>
      <c r="G271" s="18">
        <v>0</v>
      </c>
      <c r="H271" s="18">
        <v>3</v>
      </c>
      <c r="I271" s="18">
        <v>1</v>
      </c>
      <c r="J271" s="18">
        <v>0</v>
      </c>
      <c r="K271" s="18">
        <v>1</v>
      </c>
      <c r="L271" s="18">
        <v>0</v>
      </c>
      <c r="M271" s="18">
        <v>1</v>
      </c>
      <c r="N271" s="18">
        <v>8</v>
      </c>
      <c r="O271" s="30">
        <v>0</v>
      </c>
      <c r="P271" s="30">
        <v>0</v>
      </c>
      <c r="Q271" s="18">
        <v>2</v>
      </c>
      <c r="R271" s="18">
        <v>2</v>
      </c>
      <c r="S271" s="18">
        <v>3</v>
      </c>
      <c r="T271" s="18">
        <v>0</v>
      </c>
      <c r="U271" s="18">
        <v>0</v>
      </c>
      <c r="V271" s="19">
        <v>333000</v>
      </c>
      <c r="W271" s="5">
        <f t="shared" si="112"/>
        <v>31</v>
      </c>
      <c r="X271">
        <f t="shared" si="113"/>
        <v>0</v>
      </c>
      <c r="Y271">
        <f t="shared" si="114"/>
        <v>0</v>
      </c>
      <c r="Z271">
        <f t="shared" si="115"/>
        <v>0</v>
      </c>
      <c r="AA271">
        <f t="shared" si="116"/>
        <v>0</v>
      </c>
      <c r="AB271">
        <f t="shared" si="117"/>
        <v>0</v>
      </c>
      <c r="AC271">
        <f t="shared" si="118"/>
        <v>0</v>
      </c>
      <c r="AD271">
        <f t="shared" si="119"/>
        <v>0</v>
      </c>
      <c r="AE271">
        <f t="shared" si="120"/>
        <v>0</v>
      </c>
      <c r="AF271">
        <f t="shared" si="121"/>
        <v>0</v>
      </c>
      <c r="AG271">
        <f t="shared" si="122"/>
        <v>0</v>
      </c>
      <c r="AH271">
        <f t="shared" si="123"/>
        <v>0</v>
      </c>
      <c r="AI271">
        <f t="shared" si="124"/>
        <v>0</v>
      </c>
      <c r="AJ271">
        <f t="shared" si="125"/>
        <v>0</v>
      </c>
      <c r="AK271">
        <f t="shared" si="126"/>
        <v>0</v>
      </c>
      <c r="AL271">
        <f t="shared" si="127"/>
        <v>0</v>
      </c>
      <c r="AM271">
        <f t="shared" si="128"/>
        <v>0</v>
      </c>
      <c r="AN271">
        <f t="shared" si="129"/>
        <v>0</v>
      </c>
      <c r="AO271">
        <f t="shared" si="130"/>
        <v>0</v>
      </c>
      <c r="AP271">
        <f t="shared" si="131"/>
        <v>0</v>
      </c>
      <c r="AQ271">
        <f t="shared" si="132"/>
        <v>0</v>
      </c>
      <c r="AR271">
        <f t="shared" si="133"/>
        <v>0</v>
      </c>
      <c r="AS271">
        <f t="shared" si="134"/>
        <v>0</v>
      </c>
      <c r="AT271">
        <f t="shared" si="135"/>
        <v>0</v>
      </c>
      <c r="AU271">
        <f t="shared" si="136"/>
        <v>0</v>
      </c>
      <c r="AV271">
        <f t="shared" si="137"/>
        <v>0</v>
      </c>
      <c r="AW271">
        <f t="shared" si="138"/>
        <v>0</v>
      </c>
      <c r="AX271">
        <f t="shared" si="139"/>
        <v>1</v>
      </c>
    </row>
    <row r="272" spans="1:50" ht="78.75" x14ac:dyDescent="0.25">
      <c r="A272" s="115">
        <v>271</v>
      </c>
      <c r="B272" s="3" t="s">
        <v>1258</v>
      </c>
      <c r="C272" s="3" t="s">
        <v>1264</v>
      </c>
      <c r="D272" s="3" t="s">
        <v>1265</v>
      </c>
      <c r="E272" s="4">
        <v>2000000</v>
      </c>
      <c r="F272" s="24">
        <v>10</v>
      </c>
      <c r="G272" s="3">
        <v>0</v>
      </c>
      <c r="H272" s="3">
        <v>5</v>
      </c>
      <c r="I272" s="3">
        <v>2</v>
      </c>
      <c r="J272" s="3">
        <v>0</v>
      </c>
      <c r="K272" s="3">
        <v>1</v>
      </c>
      <c r="L272" s="3">
        <v>0</v>
      </c>
      <c r="M272" s="3">
        <v>1</v>
      </c>
      <c r="N272" s="3">
        <v>5</v>
      </c>
      <c r="O272" s="50">
        <v>0</v>
      </c>
      <c r="P272" s="50">
        <v>0</v>
      </c>
      <c r="Q272" s="3">
        <v>2</v>
      </c>
      <c r="R272" s="3">
        <v>2</v>
      </c>
      <c r="S272" s="3">
        <v>3</v>
      </c>
      <c r="T272" s="3">
        <v>0</v>
      </c>
      <c r="U272" s="3">
        <v>0</v>
      </c>
      <c r="V272" s="4">
        <v>740000</v>
      </c>
      <c r="W272" s="5">
        <f t="shared" si="112"/>
        <v>31</v>
      </c>
      <c r="X272">
        <f t="shared" si="113"/>
        <v>0</v>
      </c>
      <c r="Y272">
        <f t="shared" si="114"/>
        <v>0</v>
      </c>
      <c r="Z272">
        <f t="shared" si="115"/>
        <v>0</v>
      </c>
      <c r="AA272">
        <f t="shared" si="116"/>
        <v>0</v>
      </c>
      <c r="AB272">
        <f t="shared" si="117"/>
        <v>0</v>
      </c>
      <c r="AC272">
        <f t="shared" si="118"/>
        <v>0</v>
      </c>
      <c r="AD272">
        <f t="shared" si="119"/>
        <v>0</v>
      </c>
      <c r="AE272">
        <f t="shared" si="120"/>
        <v>0</v>
      </c>
      <c r="AF272">
        <f t="shared" si="121"/>
        <v>0</v>
      </c>
      <c r="AG272">
        <f t="shared" si="122"/>
        <v>0</v>
      </c>
      <c r="AH272">
        <f t="shared" si="123"/>
        <v>0</v>
      </c>
      <c r="AI272">
        <f t="shared" si="124"/>
        <v>0</v>
      </c>
      <c r="AJ272">
        <f t="shared" si="125"/>
        <v>0</v>
      </c>
      <c r="AK272">
        <f t="shared" si="126"/>
        <v>0</v>
      </c>
      <c r="AL272">
        <f t="shared" si="127"/>
        <v>0</v>
      </c>
      <c r="AM272">
        <f t="shared" si="128"/>
        <v>0</v>
      </c>
      <c r="AN272">
        <f t="shared" si="129"/>
        <v>0</v>
      </c>
      <c r="AO272">
        <f t="shared" si="130"/>
        <v>0</v>
      </c>
      <c r="AP272">
        <f t="shared" si="131"/>
        <v>0</v>
      </c>
      <c r="AQ272">
        <f t="shared" si="132"/>
        <v>0</v>
      </c>
      <c r="AR272">
        <f t="shared" si="133"/>
        <v>0</v>
      </c>
      <c r="AS272">
        <f t="shared" si="134"/>
        <v>0</v>
      </c>
      <c r="AT272">
        <f t="shared" si="135"/>
        <v>0</v>
      </c>
      <c r="AU272">
        <f t="shared" si="136"/>
        <v>0</v>
      </c>
      <c r="AV272">
        <f t="shared" si="137"/>
        <v>0</v>
      </c>
      <c r="AW272">
        <f t="shared" si="138"/>
        <v>0</v>
      </c>
      <c r="AX272">
        <f t="shared" si="139"/>
        <v>1</v>
      </c>
    </row>
    <row r="273" spans="1:50" ht="126" x14ac:dyDescent="0.25">
      <c r="A273" s="115">
        <v>272</v>
      </c>
      <c r="B273" s="3" t="s">
        <v>1258</v>
      </c>
      <c r="C273" s="3" t="s">
        <v>1273</v>
      </c>
      <c r="D273" s="3" t="s">
        <v>1274</v>
      </c>
      <c r="E273" s="4">
        <v>450000</v>
      </c>
      <c r="F273" s="24">
        <v>10</v>
      </c>
      <c r="G273" s="3">
        <v>0</v>
      </c>
      <c r="H273" s="3">
        <v>3</v>
      </c>
      <c r="I273" s="3">
        <v>1</v>
      </c>
      <c r="J273" s="3">
        <v>1</v>
      </c>
      <c r="K273" s="3">
        <v>1</v>
      </c>
      <c r="L273" s="3">
        <v>0</v>
      </c>
      <c r="M273" s="3">
        <v>1</v>
      </c>
      <c r="N273" s="3">
        <v>5</v>
      </c>
      <c r="O273" s="50">
        <v>0</v>
      </c>
      <c r="P273" s="50">
        <v>2</v>
      </c>
      <c r="Q273" s="3">
        <v>2</v>
      </c>
      <c r="R273" s="3">
        <v>2</v>
      </c>
      <c r="S273" s="3">
        <v>3</v>
      </c>
      <c r="T273" s="3">
        <v>0</v>
      </c>
      <c r="U273" s="3">
        <v>0</v>
      </c>
      <c r="V273" s="4">
        <v>165000</v>
      </c>
      <c r="W273" s="5">
        <f t="shared" si="112"/>
        <v>31</v>
      </c>
      <c r="X273">
        <f t="shared" si="113"/>
        <v>0</v>
      </c>
      <c r="Y273">
        <f t="shared" si="114"/>
        <v>0</v>
      </c>
      <c r="Z273">
        <f t="shared" si="115"/>
        <v>0</v>
      </c>
      <c r="AA273">
        <f t="shared" si="116"/>
        <v>0</v>
      </c>
      <c r="AB273">
        <f t="shared" si="117"/>
        <v>0</v>
      </c>
      <c r="AC273">
        <f t="shared" si="118"/>
        <v>0</v>
      </c>
      <c r="AD273">
        <f t="shared" si="119"/>
        <v>0</v>
      </c>
      <c r="AE273">
        <f t="shared" si="120"/>
        <v>0</v>
      </c>
      <c r="AF273">
        <f t="shared" si="121"/>
        <v>0</v>
      </c>
      <c r="AG273">
        <f t="shared" si="122"/>
        <v>0</v>
      </c>
      <c r="AH273">
        <f t="shared" si="123"/>
        <v>0</v>
      </c>
      <c r="AI273">
        <f t="shared" si="124"/>
        <v>0</v>
      </c>
      <c r="AJ273">
        <f t="shared" si="125"/>
        <v>0</v>
      </c>
      <c r="AK273">
        <f t="shared" si="126"/>
        <v>0</v>
      </c>
      <c r="AL273">
        <f t="shared" si="127"/>
        <v>0</v>
      </c>
      <c r="AM273">
        <f t="shared" si="128"/>
        <v>0</v>
      </c>
      <c r="AN273">
        <f t="shared" si="129"/>
        <v>0</v>
      </c>
      <c r="AO273">
        <f t="shared" si="130"/>
        <v>0</v>
      </c>
      <c r="AP273">
        <f t="shared" si="131"/>
        <v>0</v>
      </c>
      <c r="AQ273">
        <f t="shared" si="132"/>
        <v>0</v>
      </c>
      <c r="AR273">
        <f t="shared" si="133"/>
        <v>0</v>
      </c>
      <c r="AS273">
        <f t="shared" si="134"/>
        <v>0</v>
      </c>
      <c r="AT273">
        <f t="shared" si="135"/>
        <v>0</v>
      </c>
      <c r="AU273">
        <f t="shared" si="136"/>
        <v>0</v>
      </c>
      <c r="AV273">
        <f t="shared" si="137"/>
        <v>0</v>
      </c>
      <c r="AW273">
        <f t="shared" si="138"/>
        <v>0</v>
      </c>
      <c r="AX273">
        <f t="shared" si="139"/>
        <v>1</v>
      </c>
    </row>
    <row r="274" spans="1:50" ht="63" x14ac:dyDescent="0.25">
      <c r="A274" s="115">
        <v>273</v>
      </c>
      <c r="B274" s="23" t="s">
        <v>1139</v>
      </c>
      <c r="C274" s="23" t="s">
        <v>1601</v>
      </c>
      <c r="D274" s="23" t="s">
        <v>1605</v>
      </c>
      <c r="E274" s="23">
        <v>942000</v>
      </c>
      <c r="F274" s="23">
        <v>0</v>
      </c>
      <c r="G274" s="23">
        <v>0</v>
      </c>
      <c r="H274" s="23">
        <v>5</v>
      </c>
      <c r="I274" s="23">
        <v>1</v>
      </c>
      <c r="J274" s="23">
        <v>0</v>
      </c>
      <c r="K274" s="23">
        <v>1</v>
      </c>
      <c r="L274" s="23">
        <v>0</v>
      </c>
      <c r="M274" s="23">
        <v>1</v>
      </c>
      <c r="N274" s="23">
        <v>7</v>
      </c>
      <c r="O274" s="23">
        <v>0</v>
      </c>
      <c r="P274" s="23">
        <v>10</v>
      </c>
      <c r="Q274" s="23">
        <v>0</v>
      </c>
      <c r="R274" s="23">
        <v>3</v>
      </c>
      <c r="S274" s="23">
        <v>3</v>
      </c>
      <c r="T274" s="23">
        <v>0</v>
      </c>
      <c r="U274" s="23">
        <v>0</v>
      </c>
      <c r="V274" s="23">
        <v>562500</v>
      </c>
      <c r="W274" s="5">
        <f t="shared" si="112"/>
        <v>31</v>
      </c>
      <c r="X274">
        <f t="shared" si="113"/>
        <v>0</v>
      </c>
      <c r="Y274">
        <f t="shared" si="114"/>
        <v>0</v>
      </c>
      <c r="Z274">
        <f t="shared" si="115"/>
        <v>0</v>
      </c>
      <c r="AA274">
        <f t="shared" si="116"/>
        <v>0</v>
      </c>
      <c r="AB274">
        <f t="shared" si="117"/>
        <v>0</v>
      </c>
      <c r="AC274">
        <f t="shared" si="118"/>
        <v>0</v>
      </c>
      <c r="AD274">
        <f t="shared" si="119"/>
        <v>0</v>
      </c>
      <c r="AE274">
        <f t="shared" si="120"/>
        <v>0</v>
      </c>
      <c r="AF274">
        <f t="shared" si="121"/>
        <v>0</v>
      </c>
      <c r="AG274">
        <f t="shared" si="122"/>
        <v>0</v>
      </c>
      <c r="AH274">
        <f t="shared" si="123"/>
        <v>0</v>
      </c>
      <c r="AI274">
        <f t="shared" si="124"/>
        <v>0</v>
      </c>
      <c r="AJ274">
        <f t="shared" si="125"/>
        <v>0</v>
      </c>
      <c r="AK274">
        <f t="shared" si="126"/>
        <v>0</v>
      </c>
      <c r="AL274">
        <f t="shared" si="127"/>
        <v>0</v>
      </c>
      <c r="AM274">
        <f t="shared" si="128"/>
        <v>0</v>
      </c>
      <c r="AN274">
        <f t="shared" si="129"/>
        <v>0</v>
      </c>
      <c r="AO274">
        <f t="shared" si="130"/>
        <v>0</v>
      </c>
      <c r="AP274">
        <f t="shared" si="131"/>
        <v>0</v>
      </c>
      <c r="AQ274">
        <f t="shared" si="132"/>
        <v>0</v>
      </c>
      <c r="AR274">
        <f t="shared" si="133"/>
        <v>0</v>
      </c>
      <c r="AS274">
        <f t="shared" si="134"/>
        <v>0</v>
      </c>
      <c r="AT274">
        <f t="shared" si="135"/>
        <v>1</v>
      </c>
      <c r="AU274">
        <f t="shared" si="136"/>
        <v>0</v>
      </c>
      <c r="AV274">
        <f t="shared" si="137"/>
        <v>0</v>
      </c>
      <c r="AW274">
        <f t="shared" si="138"/>
        <v>0</v>
      </c>
      <c r="AX274">
        <f t="shared" si="139"/>
        <v>0</v>
      </c>
    </row>
    <row r="275" spans="1:50" ht="78.75" x14ac:dyDescent="0.25">
      <c r="A275" s="115">
        <v>274</v>
      </c>
      <c r="B275" s="23" t="s">
        <v>513</v>
      </c>
      <c r="C275" s="23" t="s">
        <v>530</v>
      </c>
      <c r="D275" s="23" t="s">
        <v>531</v>
      </c>
      <c r="E275" s="4">
        <v>900000</v>
      </c>
      <c r="F275" s="24">
        <v>10</v>
      </c>
      <c r="G275" s="23">
        <v>0</v>
      </c>
      <c r="H275" s="23">
        <v>3</v>
      </c>
      <c r="I275" s="23">
        <v>1</v>
      </c>
      <c r="J275" s="23">
        <v>0</v>
      </c>
      <c r="K275" s="23">
        <v>1</v>
      </c>
      <c r="L275" s="23">
        <v>0</v>
      </c>
      <c r="M275" s="23">
        <v>1</v>
      </c>
      <c r="N275" s="23">
        <v>9</v>
      </c>
      <c r="O275" s="50">
        <v>0</v>
      </c>
      <c r="P275" s="50">
        <v>0</v>
      </c>
      <c r="Q275" s="23">
        <v>0</v>
      </c>
      <c r="R275" s="23">
        <v>0</v>
      </c>
      <c r="S275" s="23">
        <v>3</v>
      </c>
      <c r="T275" s="23">
        <v>0</v>
      </c>
      <c r="U275" s="23">
        <v>2</v>
      </c>
      <c r="V275" s="4">
        <v>333000</v>
      </c>
      <c r="W275" s="5">
        <f t="shared" si="112"/>
        <v>30</v>
      </c>
      <c r="X275">
        <f t="shared" si="113"/>
        <v>0</v>
      </c>
      <c r="Y275">
        <f t="shared" si="114"/>
        <v>0</v>
      </c>
      <c r="Z275">
        <f t="shared" si="115"/>
        <v>0</v>
      </c>
      <c r="AA275">
        <f t="shared" si="116"/>
        <v>0</v>
      </c>
      <c r="AB275">
        <f t="shared" si="117"/>
        <v>0</v>
      </c>
      <c r="AC275">
        <f t="shared" si="118"/>
        <v>0</v>
      </c>
      <c r="AD275">
        <f t="shared" si="119"/>
        <v>0</v>
      </c>
      <c r="AE275">
        <f t="shared" si="120"/>
        <v>0</v>
      </c>
      <c r="AF275">
        <f t="shared" si="121"/>
        <v>0</v>
      </c>
      <c r="AG275">
        <f t="shared" si="122"/>
        <v>0</v>
      </c>
      <c r="AH275">
        <f t="shared" si="123"/>
        <v>0</v>
      </c>
      <c r="AI275">
        <f t="shared" si="124"/>
        <v>0</v>
      </c>
      <c r="AJ275">
        <f t="shared" si="125"/>
        <v>0</v>
      </c>
      <c r="AK275">
        <f t="shared" si="126"/>
        <v>0</v>
      </c>
      <c r="AL275">
        <f t="shared" si="127"/>
        <v>0</v>
      </c>
      <c r="AM275">
        <f t="shared" si="128"/>
        <v>0</v>
      </c>
      <c r="AN275">
        <f t="shared" si="129"/>
        <v>0</v>
      </c>
      <c r="AO275">
        <f t="shared" si="130"/>
        <v>0</v>
      </c>
      <c r="AP275">
        <f t="shared" si="131"/>
        <v>0</v>
      </c>
      <c r="AQ275">
        <f t="shared" si="132"/>
        <v>0</v>
      </c>
      <c r="AR275">
        <f t="shared" si="133"/>
        <v>0</v>
      </c>
      <c r="AS275">
        <f t="shared" si="134"/>
        <v>0</v>
      </c>
      <c r="AT275">
        <f t="shared" si="135"/>
        <v>0</v>
      </c>
      <c r="AU275">
        <f t="shared" si="136"/>
        <v>0</v>
      </c>
      <c r="AV275">
        <f t="shared" si="137"/>
        <v>0</v>
      </c>
      <c r="AW275">
        <f t="shared" si="138"/>
        <v>0</v>
      </c>
      <c r="AX275">
        <f t="shared" si="139"/>
        <v>1</v>
      </c>
    </row>
    <row r="276" spans="1:50" ht="126" x14ac:dyDescent="0.25">
      <c r="A276" s="115">
        <v>275</v>
      </c>
      <c r="B276" s="23" t="s">
        <v>513</v>
      </c>
      <c r="C276" s="23" t="s">
        <v>532</v>
      </c>
      <c r="D276" s="23" t="s">
        <v>533</v>
      </c>
      <c r="E276" s="4">
        <v>1000000</v>
      </c>
      <c r="F276" s="24">
        <v>10</v>
      </c>
      <c r="G276" s="23">
        <v>0</v>
      </c>
      <c r="H276" s="23">
        <v>3</v>
      </c>
      <c r="I276" s="23">
        <v>2</v>
      </c>
      <c r="J276" s="23">
        <v>0</v>
      </c>
      <c r="K276" s="23">
        <v>1</v>
      </c>
      <c r="L276" s="23">
        <v>0</v>
      </c>
      <c r="M276" s="23">
        <v>1</v>
      </c>
      <c r="N276" s="23">
        <v>6</v>
      </c>
      <c r="O276" s="50">
        <v>0</v>
      </c>
      <c r="P276" s="50">
        <v>0</v>
      </c>
      <c r="Q276" s="23">
        <v>2</v>
      </c>
      <c r="R276" s="23">
        <v>2</v>
      </c>
      <c r="S276" s="23">
        <v>3</v>
      </c>
      <c r="T276" s="23">
        <v>0</v>
      </c>
      <c r="U276" s="23">
        <v>0</v>
      </c>
      <c r="V276" s="4">
        <v>370000</v>
      </c>
      <c r="W276" s="5">
        <f t="shared" si="112"/>
        <v>30</v>
      </c>
      <c r="X276">
        <f t="shared" si="113"/>
        <v>0</v>
      </c>
      <c r="Y276">
        <f t="shared" si="114"/>
        <v>0</v>
      </c>
      <c r="Z276">
        <f t="shared" si="115"/>
        <v>0</v>
      </c>
      <c r="AA276">
        <f t="shared" si="116"/>
        <v>0</v>
      </c>
      <c r="AB276">
        <f t="shared" si="117"/>
        <v>0</v>
      </c>
      <c r="AC276">
        <f t="shared" si="118"/>
        <v>0</v>
      </c>
      <c r="AD276">
        <f t="shared" si="119"/>
        <v>0</v>
      </c>
      <c r="AE276">
        <f t="shared" si="120"/>
        <v>0</v>
      </c>
      <c r="AF276">
        <f t="shared" si="121"/>
        <v>0</v>
      </c>
      <c r="AG276">
        <f t="shared" si="122"/>
        <v>0</v>
      </c>
      <c r="AH276">
        <f t="shared" si="123"/>
        <v>0</v>
      </c>
      <c r="AI276">
        <f t="shared" si="124"/>
        <v>0</v>
      </c>
      <c r="AJ276">
        <f t="shared" si="125"/>
        <v>0</v>
      </c>
      <c r="AK276">
        <f t="shared" si="126"/>
        <v>0</v>
      </c>
      <c r="AL276">
        <f t="shared" si="127"/>
        <v>0</v>
      </c>
      <c r="AM276">
        <f t="shared" si="128"/>
        <v>0</v>
      </c>
      <c r="AN276">
        <f t="shared" si="129"/>
        <v>0</v>
      </c>
      <c r="AO276">
        <f t="shared" si="130"/>
        <v>0</v>
      </c>
      <c r="AP276">
        <f t="shared" si="131"/>
        <v>0</v>
      </c>
      <c r="AQ276">
        <f t="shared" si="132"/>
        <v>0</v>
      </c>
      <c r="AR276">
        <f t="shared" si="133"/>
        <v>0</v>
      </c>
      <c r="AS276">
        <f t="shared" si="134"/>
        <v>0</v>
      </c>
      <c r="AT276">
        <f t="shared" si="135"/>
        <v>0</v>
      </c>
      <c r="AU276">
        <f t="shared" si="136"/>
        <v>0</v>
      </c>
      <c r="AV276">
        <f t="shared" si="137"/>
        <v>0</v>
      </c>
      <c r="AW276">
        <f t="shared" si="138"/>
        <v>0</v>
      </c>
      <c r="AX276">
        <f t="shared" si="139"/>
        <v>1</v>
      </c>
    </row>
    <row r="277" spans="1:50" ht="47.25" x14ac:dyDescent="0.25">
      <c r="A277" s="115">
        <v>276</v>
      </c>
      <c r="B277" s="23" t="s">
        <v>513</v>
      </c>
      <c r="C277" s="23" t="s">
        <v>543</v>
      </c>
      <c r="D277" s="23" t="s">
        <v>544</v>
      </c>
      <c r="E277" s="4">
        <v>1152000</v>
      </c>
      <c r="F277" s="24">
        <v>10</v>
      </c>
      <c r="G277" s="23">
        <v>0</v>
      </c>
      <c r="H277" s="23">
        <v>3</v>
      </c>
      <c r="I277" s="23">
        <v>1</v>
      </c>
      <c r="J277" s="23">
        <v>0</v>
      </c>
      <c r="K277" s="23">
        <v>1</v>
      </c>
      <c r="L277" s="23">
        <v>0</v>
      </c>
      <c r="M277" s="23">
        <v>1</v>
      </c>
      <c r="N277" s="23">
        <v>10</v>
      </c>
      <c r="O277" s="50">
        <v>0</v>
      </c>
      <c r="P277" s="50">
        <v>0</v>
      </c>
      <c r="Q277" s="23">
        <v>1</v>
      </c>
      <c r="R277" s="23">
        <v>0</v>
      </c>
      <c r="S277" s="23">
        <v>3</v>
      </c>
      <c r="T277" s="23">
        <v>0</v>
      </c>
      <c r="U277" s="23">
        <v>0</v>
      </c>
      <c r="V277" s="4">
        <v>518400</v>
      </c>
      <c r="W277" s="5">
        <f t="shared" si="112"/>
        <v>30</v>
      </c>
      <c r="X277">
        <f t="shared" si="113"/>
        <v>0</v>
      </c>
      <c r="Y277">
        <f t="shared" si="114"/>
        <v>0</v>
      </c>
      <c r="Z277">
        <f t="shared" si="115"/>
        <v>0</v>
      </c>
      <c r="AA277">
        <f t="shared" si="116"/>
        <v>0</v>
      </c>
      <c r="AB277">
        <f t="shared" si="117"/>
        <v>0</v>
      </c>
      <c r="AC277">
        <f t="shared" si="118"/>
        <v>0</v>
      </c>
      <c r="AD277">
        <f t="shared" si="119"/>
        <v>0</v>
      </c>
      <c r="AE277">
        <f t="shared" si="120"/>
        <v>0</v>
      </c>
      <c r="AF277">
        <f t="shared" si="121"/>
        <v>0</v>
      </c>
      <c r="AG277">
        <f t="shared" si="122"/>
        <v>0</v>
      </c>
      <c r="AH277">
        <f t="shared" si="123"/>
        <v>0</v>
      </c>
      <c r="AI277">
        <f t="shared" si="124"/>
        <v>0</v>
      </c>
      <c r="AJ277">
        <f t="shared" si="125"/>
        <v>0</v>
      </c>
      <c r="AK277">
        <f t="shared" si="126"/>
        <v>0</v>
      </c>
      <c r="AL277">
        <f t="shared" si="127"/>
        <v>0</v>
      </c>
      <c r="AM277">
        <f t="shared" si="128"/>
        <v>0</v>
      </c>
      <c r="AN277">
        <f t="shared" si="129"/>
        <v>0</v>
      </c>
      <c r="AO277">
        <f t="shared" si="130"/>
        <v>0</v>
      </c>
      <c r="AP277">
        <f t="shared" si="131"/>
        <v>0</v>
      </c>
      <c r="AQ277">
        <f t="shared" si="132"/>
        <v>0</v>
      </c>
      <c r="AR277">
        <f t="shared" si="133"/>
        <v>0</v>
      </c>
      <c r="AS277">
        <f t="shared" si="134"/>
        <v>0</v>
      </c>
      <c r="AT277">
        <f t="shared" si="135"/>
        <v>0</v>
      </c>
      <c r="AU277">
        <f t="shared" si="136"/>
        <v>0</v>
      </c>
      <c r="AV277">
        <f t="shared" si="137"/>
        <v>0</v>
      </c>
      <c r="AW277">
        <f t="shared" si="138"/>
        <v>0</v>
      </c>
      <c r="AX277">
        <f t="shared" si="139"/>
        <v>1</v>
      </c>
    </row>
    <row r="278" spans="1:50" ht="157.5" x14ac:dyDescent="0.25">
      <c r="A278" s="115">
        <v>277</v>
      </c>
      <c r="B278" s="18" t="s">
        <v>915</v>
      </c>
      <c r="C278" s="18" t="s">
        <v>925</v>
      </c>
      <c r="D278" s="18" t="s">
        <v>931</v>
      </c>
      <c r="E278" s="19">
        <v>1100000</v>
      </c>
      <c r="F278" s="49">
        <v>10</v>
      </c>
      <c r="G278" s="18">
        <v>0</v>
      </c>
      <c r="H278" s="18">
        <v>3</v>
      </c>
      <c r="I278" s="18">
        <v>1</v>
      </c>
      <c r="J278" s="18">
        <v>0</v>
      </c>
      <c r="K278" s="18">
        <v>1</v>
      </c>
      <c r="L278" s="18">
        <v>0</v>
      </c>
      <c r="M278" s="18">
        <v>1</v>
      </c>
      <c r="N278" s="18">
        <v>7</v>
      </c>
      <c r="O278" s="30">
        <v>0</v>
      </c>
      <c r="P278" s="30">
        <v>0</v>
      </c>
      <c r="Q278" s="18">
        <v>2</v>
      </c>
      <c r="R278" s="18">
        <v>2</v>
      </c>
      <c r="S278" s="18">
        <v>3</v>
      </c>
      <c r="T278" s="18">
        <v>0</v>
      </c>
      <c r="U278" s="18">
        <v>0</v>
      </c>
      <c r="V278" s="19">
        <v>407000</v>
      </c>
      <c r="W278" s="5">
        <f t="shared" si="112"/>
        <v>30</v>
      </c>
      <c r="X278">
        <f t="shared" si="113"/>
        <v>0</v>
      </c>
      <c r="Y278">
        <f t="shared" si="114"/>
        <v>0</v>
      </c>
      <c r="Z278">
        <f t="shared" si="115"/>
        <v>0</v>
      </c>
      <c r="AA278">
        <f t="shared" si="116"/>
        <v>0</v>
      </c>
      <c r="AB278">
        <f t="shared" si="117"/>
        <v>0</v>
      </c>
      <c r="AC278">
        <f t="shared" si="118"/>
        <v>0</v>
      </c>
      <c r="AD278">
        <f t="shared" si="119"/>
        <v>0</v>
      </c>
      <c r="AE278">
        <f t="shared" si="120"/>
        <v>0</v>
      </c>
      <c r="AF278">
        <f t="shared" si="121"/>
        <v>0</v>
      </c>
      <c r="AG278">
        <f t="shared" si="122"/>
        <v>0</v>
      </c>
      <c r="AH278">
        <f t="shared" si="123"/>
        <v>0</v>
      </c>
      <c r="AI278">
        <f t="shared" si="124"/>
        <v>0</v>
      </c>
      <c r="AJ278">
        <f t="shared" si="125"/>
        <v>0</v>
      </c>
      <c r="AK278">
        <f t="shared" si="126"/>
        <v>0</v>
      </c>
      <c r="AL278">
        <f t="shared" si="127"/>
        <v>0</v>
      </c>
      <c r="AM278">
        <f t="shared" si="128"/>
        <v>0</v>
      </c>
      <c r="AN278">
        <f t="shared" si="129"/>
        <v>0</v>
      </c>
      <c r="AO278">
        <f t="shared" si="130"/>
        <v>0</v>
      </c>
      <c r="AP278">
        <f t="shared" si="131"/>
        <v>0</v>
      </c>
      <c r="AQ278">
        <f t="shared" si="132"/>
        <v>0</v>
      </c>
      <c r="AR278">
        <f t="shared" si="133"/>
        <v>0</v>
      </c>
      <c r="AS278">
        <f t="shared" si="134"/>
        <v>0</v>
      </c>
      <c r="AT278">
        <f t="shared" si="135"/>
        <v>0</v>
      </c>
      <c r="AU278">
        <f t="shared" si="136"/>
        <v>0</v>
      </c>
      <c r="AV278">
        <f t="shared" si="137"/>
        <v>0</v>
      </c>
      <c r="AW278">
        <f t="shared" si="138"/>
        <v>0</v>
      </c>
      <c r="AX278">
        <f t="shared" si="139"/>
        <v>1</v>
      </c>
    </row>
    <row r="279" spans="1:50" ht="157.5" x14ac:dyDescent="0.25">
      <c r="A279" s="115">
        <v>278</v>
      </c>
      <c r="B279" s="18" t="s">
        <v>915</v>
      </c>
      <c r="C279" s="18" t="s">
        <v>934</v>
      </c>
      <c r="D279" s="18" t="s">
        <v>935</v>
      </c>
      <c r="E279" s="19">
        <v>680000</v>
      </c>
      <c r="F279" s="49">
        <v>10</v>
      </c>
      <c r="G279" s="18">
        <v>0</v>
      </c>
      <c r="H279" s="18">
        <v>3</v>
      </c>
      <c r="I279" s="18">
        <v>1</v>
      </c>
      <c r="J279" s="18">
        <v>0</v>
      </c>
      <c r="K279" s="18">
        <v>1</v>
      </c>
      <c r="L279" s="18">
        <v>0</v>
      </c>
      <c r="M279" s="18">
        <v>1</v>
      </c>
      <c r="N279" s="18">
        <v>7</v>
      </c>
      <c r="O279" s="30">
        <v>0</v>
      </c>
      <c r="P279" s="30">
        <v>0</v>
      </c>
      <c r="Q279" s="18">
        <v>2</v>
      </c>
      <c r="R279" s="18">
        <v>2</v>
      </c>
      <c r="S279" s="18">
        <v>3</v>
      </c>
      <c r="T279" s="18">
        <v>0</v>
      </c>
      <c r="U279" s="18">
        <v>0</v>
      </c>
      <c r="V279" s="19">
        <v>251600</v>
      </c>
      <c r="W279" s="5">
        <f t="shared" si="112"/>
        <v>30</v>
      </c>
      <c r="X279">
        <f t="shared" si="113"/>
        <v>0</v>
      </c>
      <c r="Y279">
        <f t="shared" si="114"/>
        <v>0</v>
      </c>
      <c r="Z279">
        <f t="shared" si="115"/>
        <v>0</v>
      </c>
      <c r="AA279">
        <f t="shared" si="116"/>
        <v>0</v>
      </c>
      <c r="AB279">
        <f t="shared" si="117"/>
        <v>0</v>
      </c>
      <c r="AC279">
        <f t="shared" si="118"/>
        <v>0</v>
      </c>
      <c r="AD279">
        <f t="shared" si="119"/>
        <v>0</v>
      </c>
      <c r="AE279">
        <f t="shared" si="120"/>
        <v>0</v>
      </c>
      <c r="AF279">
        <f t="shared" si="121"/>
        <v>0</v>
      </c>
      <c r="AG279">
        <f t="shared" si="122"/>
        <v>0</v>
      </c>
      <c r="AH279">
        <f t="shared" si="123"/>
        <v>0</v>
      </c>
      <c r="AI279">
        <f t="shared" si="124"/>
        <v>0</v>
      </c>
      <c r="AJ279">
        <f t="shared" si="125"/>
        <v>0</v>
      </c>
      <c r="AK279">
        <f t="shared" si="126"/>
        <v>0</v>
      </c>
      <c r="AL279">
        <f t="shared" si="127"/>
        <v>0</v>
      </c>
      <c r="AM279">
        <f t="shared" si="128"/>
        <v>0</v>
      </c>
      <c r="AN279">
        <f t="shared" si="129"/>
        <v>0</v>
      </c>
      <c r="AO279">
        <f t="shared" si="130"/>
        <v>0</v>
      </c>
      <c r="AP279">
        <f t="shared" si="131"/>
        <v>0</v>
      </c>
      <c r="AQ279">
        <f t="shared" si="132"/>
        <v>0</v>
      </c>
      <c r="AR279">
        <f t="shared" si="133"/>
        <v>0</v>
      </c>
      <c r="AS279">
        <f t="shared" si="134"/>
        <v>0</v>
      </c>
      <c r="AT279">
        <f t="shared" si="135"/>
        <v>0</v>
      </c>
      <c r="AU279">
        <f t="shared" si="136"/>
        <v>0</v>
      </c>
      <c r="AV279">
        <f t="shared" si="137"/>
        <v>0</v>
      </c>
      <c r="AW279">
        <f t="shared" si="138"/>
        <v>0</v>
      </c>
      <c r="AX279">
        <f t="shared" si="139"/>
        <v>1</v>
      </c>
    </row>
    <row r="280" spans="1:50" ht="126" x14ac:dyDescent="0.25">
      <c r="A280" s="115">
        <v>279</v>
      </c>
      <c r="B280" s="18" t="s">
        <v>915</v>
      </c>
      <c r="C280" s="18" t="s">
        <v>937</v>
      </c>
      <c r="D280" s="18" t="s">
        <v>938</v>
      </c>
      <c r="E280" s="19">
        <v>1620000</v>
      </c>
      <c r="F280" s="49">
        <v>10</v>
      </c>
      <c r="G280" s="18">
        <v>0</v>
      </c>
      <c r="H280" s="18">
        <v>5</v>
      </c>
      <c r="I280" s="18">
        <v>1</v>
      </c>
      <c r="J280" s="18">
        <v>0</v>
      </c>
      <c r="K280" s="18">
        <v>1</v>
      </c>
      <c r="L280" s="18">
        <v>0</v>
      </c>
      <c r="M280" s="18">
        <v>1</v>
      </c>
      <c r="N280" s="18">
        <v>5</v>
      </c>
      <c r="O280" s="30">
        <v>0</v>
      </c>
      <c r="P280" s="30">
        <v>0</v>
      </c>
      <c r="Q280" s="18">
        <v>2</v>
      </c>
      <c r="R280" s="18">
        <v>2</v>
      </c>
      <c r="S280" s="18">
        <v>3</v>
      </c>
      <c r="T280" s="18">
        <v>0</v>
      </c>
      <c r="U280" s="18">
        <v>0</v>
      </c>
      <c r="V280" s="19">
        <v>599400</v>
      </c>
      <c r="W280" s="5">
        <f t="shared" si="112"/>
        <v>30</v>
      </c>
      <c r="X280">
        <f t="shared" si="113"/>
        <v>0</v>
      </c>
      <c r="Y280">
        <f t="shared" si="114"/>
        <v>0</v>
      </c>
      <c r="Z280">
        <f t="shared" si="115"/>
        <v>0</v>
      </c>
      <c r="AA280">
        <f t="shared" si="116"/>
        <v>0</v>
      </c>
      <c r="AB280">
        <f t="shared" si="117"/>
        <v>0</v>
      </c>
      <c r="AC280">
        <f t="shared" si="118"/>
        <v>0</v>
      </c>
      <c r="AD280">
        <f t="shared" si="119"/>
        <v>0</v>
      </c>
      <c r="AE280">
        <f t="shared" si="120"/>
        <v>0</v>
      </c>
      <c r="AF280">
        <f t="shared" si="121"/>
        <v>0</v>
      </c>
      <c r="AG280">
        <f t="shared" si="122"/>
        <v>0</v>
      </c>
      <c r="AH280">
        <f t="shared" si="123"/>
        <v>0</v>
      </c>
      <c r="AI280">
        <f t="shared" si="124"/>
        <v>0</v>
      </c>
      <c r="AJ280">
        <f t="shared" si="125"/>
        <v>0</v>
      </c>
      <c r="AK280">
        <f t="shared" si="126"/>
        <v>0</v>
      </c>
      <c r="AL280">
        <f t="shared" si="127"/>
        <v>0</v>
      </c>
      <c r="AM280">
        <f t="shared" si="128"/>
        <v>0</v>
      </c>
      <c r="AN280">
        <f t="shared" si="129"/>
        <v>0</v>
      </c>
      <c r="AO280">
        <f t="shared" si="130"/>
        <v>0</v>
      </c>
      <c r="AP280">
        <f t="shared" si="131"/>
        <v>0</v>
      </c>
      <c r="AQ280">
        <f t="shared" si="132"/>
        <v>0</v>
      </c>
      <c r="AR280">
        <f t="shared" si="133"/>
        <v>0</v>
      </c>
      <c r="AS280">
        <f t="shared" si="134"/>
        <v>0</v>
      </c>
      <c r="AT280">
        <f t="shared" si="135"/>
        <v>0</v>
      </c>
      <c r="AU280">
        <f t="shared" si="136"/>
        <v>0</v>
      </c>
      <c r="AV280">
        <f t="shared" si="137"/>
        <v>0</v>
      </c>
      <c r="AW280">
        <f t="shared" si="138"/>
        <v>0</v>
      </c>
      <c r="AX280">
        <f t="shared" si="139"/>
        <v>1</v>
      </c>
    </row>
    <row r="281" spans="1:50" ht="157.5" x14ac:dyDescent="0.25">
      <c r="A281" s="115">
        <v>280</v>
      </c>
      <c r="B281" s="18" t="s">
        <v>915</v>
      </c>
      <c r="C281" s="18" t="s">
        <v>1076</v>
      </c>
      <c r="D281" s="18" t="s">
        <v>1077</v>
      </c>
      <c r="E281" s="19">
        <v>1620000</v>
      </c>
      <c r="F281" s="49">
        <v>10</v>
      </c>
      <c r="G281" s="18">
        <v>0</v>
      </c>
      <c r="H281" s="18">
        <v>5</v>
      </c>
      <c r="I281" s="18">
        <v>1</v>
      </c>
      <c r="J281" s="18">
        <v>0</v>
      </c>
      <c r="K281" s="18">
        <v>1</v>
      </c>
      <c r="L281" s="18">
        <v>0</v>
      </c>
      <c r="M281" s="18">
        <v>1</v>
      </c>
      <c r="N281" s="18">
        <v>5</v>
      </c>
      <c r="O281" s="30">
        <v>0</v>
      </c>
      <c r="P281" s="30">
        <v>0</v>
      </c>
      <c r="Q281" s="18">
        <v>2</v>
      </c>
      <c r="R281" s="18">
        <v>2</v>
      </c>
      <c r="S281" s="18">
        <v>3</v>
      </c>
      <c r="T281" s="18">
        <v>0</v>
      </c>
      <c r="U281" s="18">
        <v>0</v>
      </c>
      <c r="V281" s="19">
        <v>599400</v>
      </c>
      <c r="W281" s="5">
        <f t="shared" si="112"/>
        <v>30</v>
      </c>
      <c r="X281">
        <f t="shared" si="113"/>
        <v>0</v>
      </c>
      <c r="Y281">
        <f t="shared" si="114"/>
        <v>0</v>
      </c>
      <c r="Z281">
        <f t="shared" si="115"/>
        <v>0</v>
      </c>
      <c r="AA281">
        <f t="shared" si="116"/>
        <v>0</v>
      </c>
      <c r="AB281">
        <f t="shared" si="117"/>
        <v>0</v>
      </c>
      <c r="AC281">
        <f t="shared" si="118"/>
        <v>0</v>
      </c>
      <c r="AD281">
        <f t="shared" si="119"/>
        <v>0</v>
      </c>
      <c r="AE281">
        <f t="shared" si="120"/>
        <v>0</v>
      </c>
      <c r="AF281">
        <f t="shared" si="121"/>
        <v>0</v>
      </c>
      <c r="AG281">
        <f t="shared" si="122"/>
        <v>0</v>
      </c>
      <c r="AH281">
        <f t="shared" si="123"/>
        <v>0</v>
      </c>
      <c r="AI281">
        <f t="shared" si="124"/>
        <v>0</v>
      </c>
      <c r="AJ281">
        <f t="shared" si="125"/>
        <v>0</v>
      </c>
      <c r="AK281">
        <f t="shared" si="126"/>
        <v>0</v>
      </c>
      <c r="AL281">
        <f t="shared" si="127"/>
        <v>0</v>
      </c>
      <c r="AM281">
        <f t="shared" si="128"/>
        <v>0</v>
      </c>
      <c r="AN281">
        <f t="shared" si="129"/>
        <v>0</v>
      </c>
      <c r="AO281">
        <f t="shared" si="130"/>
        <v>0</v>
      </c>
      <c r="AP281">
        <f t="shared" si="131"/>
        <v>0</v>
      </c>
      <c r="AQ281">
        <f t="shared" si="132"/>
        <v>0</v>
      </c>
      <c r="AR281">
        <f t="shared" si="133"/>
        <v>0</v>
      </c>
      <c r="AS281">
        <f t="shared" si="134"/>
        <v>0</v>
      </c>
      <c r="AT281">
        <f t="shared" si="135"/>
        <v>0</v>
      </c>
      <c r="AU281">
        <f t="shared" si="136"/>
        <v>0</v>
      </c>
      <c r="AV281">
        <f t="shared" si="137"/>
        <v>0</v>
      </c>
      <c r="AW281">
        <f t="shared" si="138"/>
        <v>0</v>
      </c>
      <c r="AX281">
        <f t="shared" si="139"/>
        <v>1</v>
      </c>
    </row>
    <row r="282" spans="1:50" ht="63" x14ac:dyDescent="0.25">
      <c r="A282" s="115">
        <v>281</v>
      </c>
      <c r="B282" s="18" t="s">
        <v>915</v>
      </c>
      <c r="C282" s="18" t="s">
        <v>1079</v>
      </c>
      <c r="D282" s="18" t="s">
        <v>1080</v>
      </c>
      <c r="E282" s="19">
        <v>1200000</v>
      </c>
      <c r="F282" s="49">
        <v>10</v>
      </c>
      <c r="G282" s="18">
        <v>0</v>
      </c>
      <c r="H282" s="18">
        <v>3</v>
      </c>
      <c r="I282" s="18">
        <v>2</v>
      </c>
      <c r="J282" s="18">
        <v>0</v>
      </c>
      <c r="K282" s="18">
        <v>1</v>
      </c>
      <c r="L282" s="18">
        <v>0</v>
      </c>
      <c r="M282" s="18">
        <v>1</v>
      </c>
      <c r="N282" s="18">
        <v>6</v>
      </c>
      <c r="O282" s="30">
        <v>0</v>
      </c>
      <c r="P282" s="30">
        <v>0</v>
      </c>
      <c r="Q282" s="18">
        <v>2</v>
      </c>
      <c r="R282" s="18">
        <v>2</v>
      </c>
      <c r="S282" s="18">
        <v>3</v>
      </c>
      <c r="T282" s="18">
        <v>0</v>
      </c>
      <c r="U282" s="18">
        <v>0</v>
      </c>
      <c r="V282" s="19">
        <v>444000</v>
      </c>
      <c r="W282" s="5">
        <f t="shared" si="112"/>
        <v>30</v>
      </c>
      <c r="X282">
        <f t="shared" si="113"/>
        <v>0</v>
      </c>
      <c r="Y282">
        <f t="shared" si="114"/>
        <v>0</v>
      </c>
      <c r="Z282">
        <f t="shared" si="115"/>
        <v>0</v>
      </c>
      <c r="AA282">
        <f t="shared" si="116"/>
        <v>0</v>
      </c>
      <c r="AB282">
        <f t="shared" si="117"/>
        <v>0</v>
      </c>
      <c r="AC282">
        <f t="shared" si="118"/>
        <v>0</v>
      </c>
      <c r="AD282">
        <f t="shared" si="119"/>
        <v>0</v>
      </c>
      <c r="AE282">
        <f t="shared" si="120"/>
        <v>0</v>
      </c>
      <c r="AF282">
        <f t="shared" si="121"/>
        <v>0</v>
      </c>
      <c r="AG282">
        <f t="shared" si="122"/>
        <v>0</v>
      </c>
      <c r="AH282">
        <f t="shared" si="123"/>
        <v>0</v>
      </c>
      <c r="AI282">
        <f t="shared" si="124"/>
        <v>0</v>
      </c>
      <c r="AJ282">
        <f t="shared" si="125"/>
        <v>0</v>
      </c>
      <c r="AK282">
        <f t="shared" si="126"/>
        <v>0</v>
      </c>
      <c r="AL282">
        <f t="shared" si="127"/>
        <v>0</v>
      </c>
      <c r="AM282">
        <f t="shared" si="128"/>
        <v>0</v>
      </c>
      <c r="AN282">
        <f t="shared" si="129"/>
        <v>0</v>
      </c>
      <c r="AO282">
        <f t="shared" si="130"/>
        <v>0</v>
      </c>
      <c r="AP282">
        <f t="shared" si="131"/>
        <v>0</v>
      </c>
      <c r="AQ282">
        <f t="shared" si="132"/>
        <v>0</v>
      </c>
      <c r="AR282">
        <f t="shared" si="133"/>
        <v>0</v>
      </c>
      <c r="AS282">
        <f t="shared" si="134"/>
        <v>0</v>
      </c>
      <c r="AT282">
        <f t="shared" si="135"/>
        <v>0</v>
      </c>
      <c r="AU282">
        <f t="shared" si="136"/>
        <v>0</v>
      </c>
      <c r="AV282">
        <f t="shared" si="137"/>
        <v>0</v>
      </c>
      <c r="AW282">
        <f t="shared" si="138"/>
        <v>0</v>
      </c>
      <c r="AX282">
        <f t="shared" si="139"/>
        <v>1</v>
      </c>
    </row>
    <row r="283" spans="1:50" ht="63" x14ac:dyDescent="0.25">
      <c r="A283" s="115">
        <v>282</v>
      </c>
      <c r="B283" s="18" t="s">
        <v>915</v>
      </c>
      <c r="C283" s="18" t="s">
        <v>1081</v>
      </c>
      <c r="D283" s="18" t="s">
        <v>1082</v>
      </c>
      <c r="E283" s="19">
        <v>1500000</v>
      </c>
      <c r="F283" s="49">
        <v>10</v>
      </c>
      <c r="G283" s="18">
        <v>0</v>
      </c>
      <c r="H283" s="18">
        <v>5</v>
      </c>
      <c r="I283" s="18">
        <v>1</v>
      </c>
      <c r="J283" s="18">
        <v>0</v>
      </c>
      <c r="K283" s="18">
        <v>1</v>
      </c>
      <c r="L283" s="18">
        <v>0</v>
      </c>
      <c r="M283" s="18">
        <v>1</v>
      </c>
      <c r="N283" s="18">
        <v>5</v>
      </c>
      <c r="O283" s="30">
        <v>0</v>
      </c>
      <c r="P283" s="30">
        <v>0</v>
      </c>
      <c r="Q283" s="18">
        <v>2</v>
      </c>
      <c r="R283" s="18">
        <v>2</v>
      </c>
      <c r="S283" s="18">
        <v>3</v>
      </c>
      <c r="T283" s="18">
        <v>0</v>
      </c>
      <c r="U283" s="18">
        <v>0</v>
      </c>
      <c r="V283" s="19">
        <v>544500</v>
      </c>
      <c r="W283" s="5">
        <f t="shared" si="112"/>
        <v>30</v>
      </c>
      <c r="X283">
        <f t="shared" si="113"/>
        <v>0</v>
      </c>
      <c r="Y283">
        <f t="shared" si="114"/>
        <v>0</v>
      </c>
      <c r="Z283">
        <f t="shared" si="115"/>
        <v>0</v>
      </c>
      <c r="AA283">
        <f t="shared" si="116"/>
        <v>0</v>
      </c>
      <c r="AB283">
        <f t="shared" si="117"/>
        <v>0</v>
      </c>
      <c r="AC283">
        <f t="shared" si="118"/>
        <v>0</v>
      </c>
      <c r="AD283">
        <f t="shared" si="119"/>
        <v>0</v>
      </c>
      <c r="AE283">
        <f t="shared" si="120"/>
        <v>0</v>
      </c>
      <c r="AF283">
        <f t="shared" si="121"/>
        <v>0</v>
      </c>
      <c r="AG283">
        <f t="shared" si="122"/>
        <v>0</v>
      </c>
      <c r="AH283">
        <f t="shared" si="123"/>
        <v>0</v>
      </c>
      <c r="AI283">
        <f t="shared" si="124"/>
        <v>0</v>
      </c>
      <c r="AJ283">
        <f t="shared" si="125"/>
        <v>0</v>
      </c>
      <c r="AK283">
        <f t="shared" si="126"/>
        <v>0</v>
      </c>
      <c r="AL283">
        <f t="shared" si="127"/>
        <v>0</v>
      </c>
      <c r="AM283">
        <f t="shared" si="128"/>
        <v>0</v>
      </c>
      <c r="AN283">
        <f t="shared" si="129"/>
        <v>0</v>
      </c>
      <c r="AO283">
        <f t="shared" si="130"/>
        <v>0</v>
      </c>
      <c r="AP283">
        <f t="shared" si="131"/>
        <v>0</v>
      </c>
      <c r="AQ283">
        <f t="shared" si="132"/>
        <v>0</v>
      </c>
      <c r="AR283">
        <f t="shared" si="133"/>
        <v>0</v>
      </c>
      <c r="AS283">
        <f t="shared" si="134"/>
        <v>0</v>
      </c>
      <c r="AT283">
        <f t="shared" si="135"/>
        <v>0</v>
      </c>
      <c r="AU283">
        <f t="shared" si="136"/>
        <v>0</v>
      </c>
      <c r="AV283">
        <f t="shared" si="137"/>
        <v>0</v>
      </c>
      <c r="AW283">
        <f t="shared" si="138"/>
        <v>0</v>
      </c>
      <c r="AX283">
        <f t="shared" si="139"/>
        <v>1</v>
      </c>
    </row>
    <row r="284" spans="1:50" ht="78.75" x14ac:dyDescent="0.25">
      <c r="A284" s="115">
        <v>283</v>
      </c>
      <c r="B284" s="18" t="s">
        <v>915</v>
      </c>
      <c r="C284" s="18" t="s">
        <v>1108</v>
      </c>
      <c r="D284" s="18" t="s">
        <v>1109</v>
      </c>
      <c r="E284" s="19">
        <v>2000000</v>
      </c>
      <c r="F284" s="49">
        <v>10</v>
      </c>
      <c r="G284" s="18">
        <v>0</v>
      </c>
      <c r="H284" s="18">
        <v>3</v>
      </c>
      <c r="I284" s="18">
        <v>1</v>
      </c>
      <c r="J284" s="18">
        <v>0</v>
      </c>
      <c r="K284" s="18">
        <v>4</v>
      </c>
      <c r="L284" s="18">
        <v>0</v>
      </c>
      <c r="M284" s="18">
        <v>1</v>
      </c>
      <c r="N284" s="18">
        <v>4</v>
      </c>
      <c r="O284" s="30">
        <v>0</v>
      </c>
      <c r="P284" s="30">
        <v>0</v>
      </c>
      <c r="Q284" s="18">
        <v>2</v>
      </c>
      <c r="R284" s="18">
        <v>2</v>
      </c>
      <c r="S284" s="18">
        <v>3</v>
      </c>
      <c r="T284" s="18">
        <v>0</v>
      </c>
      <c r="U284" s="18">
        <v>0</v>
      </c>
      <c r="V284" s="19">
        <v>880000</v>
      </c>
      <c r="W284" s="5">
        <f t="shared" si="112"/>
        <v>30</v>
      </c>
      <c r="X284">
        <f t="shared" si="113"/>
        <v>0</v>
      </c>
      <c r="Y284">
        <f t="shared" si="114"/>
        <v>0</v>
      </c>
      <c r="Z284">
        <f t="shared" si="115"/>
        <v>0</v>
      </c>
      <c r="AA284">
        <f t="shared" si="116"/>
        <v>0</v>
      </c>
      <c r="AB284">
        <f t="shared" si="117"/>
        <v>0</v>
      </c>
      <c r="AC284">
        <f t="shared" si="118"/>
        <v>0</v>
      </c>
      <c r="AD284">
        <f t="shared" si="119"/>
        <v>0</v>
      </c>
      <c r="AE284">
        <f t="shared" si="120"/>
        <v>0</v>
      </c>
      <c r="AF284">
        <f t="shared" si="121"/>
        <v>0</v>
      </c>
      <c r="AG284">
        <f t="shared" si="122"/>
        <v>0</v>
      </c>
      <c r="AH284">
        <f t="shared" si="123"/>
        <v>0</v>
      </c>
      <c r="AI284">
        <f t="shared" si="124"/>
        <v>0</v>
      </c>
      <c r="AJ284">
        <f t="shared" si="125"/>
        <v>0</v>
      </c>
      <c r="AK284">
        <f t="shared" si="126"/>
        <v>0</v>
      </c>
      <c r="AL284">
        <f t="shared" si="127"/>
        <v>0</v>
      </c>
      <c r="AM284">
        <f t="shared" si="128"/>
        <v>0</v>
      </c>
      <c r="AN284">
        <f t="shared" si="129"/>
        <v>0</v>
      </c>
      <c r="AO284">
        <f t="shared" si="130"/>
        <v>0</v>
      </c>
      <c r="AP284">
        <f t="shared" si="131"/>
        <v>0</v>
      </c>
      <c r="AQ284">
        <f t="shared" si="132"/>
        <v>0</v>
      </c>
      <c r="AR284">
        <f t="shared" si="133"/>
        <v>0</v>
      </c>
      <c r="AS284">
        <f t="shared" si="134"/>
        <v>0</v>
      </c>
      <c r="AT284">
        <f t="shared" si="135"/>
        <v>0</v>
      </c>
      <c r="AU284">
        <f t="shared" si="136"/>
        <v>0</v>
      </c>
      <c r="AV284">
        <f t="shared" si="137"/>
        <v>0</v>
      </c>
      <c r="AW284">
        <f t="shared" si="138"/>
        <v>0</v>
      </c>
      <c r="AX284">
        <f t="shared" si="139"/>
        <v>1</v>
      </c>
    </row>
    <row r="285" spans="1:50" ht="94.5" x14ac:dyDescent="0.25">
      <c r="A285" s="115">
        <v>284</v>
      </c>
      <c r="B285" s="18" t="s">
        <v>915</v>
      </c>
      <c r="C285" s="18" t="s">
        <v>1111</v>
      </c>
      <c r="D285" s="18" t="s">
        <v>1112</v>
      </c>
      <c r="E285" s="19">
        <v>3000000</v>
      </c>
      <c r="F285" s="49">
        <v>10</v>
      </c>
      <c r="G285" s="18">
        <v>0</v>
      </c>
      <c r="H285" s="18">
        <v>5</v>
      </c>
      <c r="I285" s="18">
        <v>2</v>
      </c>
      <c r="J285" s="18">
        <v>0</v>
      </c>
      <c r="K285" s="18">
        <v>1</v>
      </c>
      <c r="L285" s="18">
        <v>0</v>
      </c>
      <c r="M285" s="18">
        <v>1</v>
      </c>
      <c r="N285" s="18">
        <v>4</v>
      </c>
      <c r="O285" s="30">
        <v>0</v>
      </c>
      <c r="P285" s="30">
        <v>0</v>
      </c>
      <c r="Q285" s="18">
        <v>2</v>
      </c>
      <c r="R285" s="18">
        <v>2</v>
      </c>
      <c r="S285" s="18">
        <v>3</v>
      </c>
      <c r="T285" s="18">
        <v>0</v>
      </c>
      <c r="U285" s="18">
        <v>0</v>
      </c>
      <c r="V285" s="19">
        <v>1100000</v>
      </c>
      <c r="W285" s="5">
        <f t="shared" si="112"/>
        <v>30</v>
      </c>
      <c r="X285">
        <f t="shared" si="113"/>
        <v>0</v>
      </c>
      <c r="Y285">
        <f t="shared" si="114"/>
        <v>0</v>
      </c>
      <c r="Z285">
        <f t="shared" si="115"/>
        <v>0</v>
      </c>
      <c r="AA285">
        <f t="shared" si="116"/>
        <v>0</v>
      </c>
      <c r="AB285">
        <f t="shared" si="117"/>
        <v>0</v>
      </c>
      <c r="AC285">
        <f t="shared" si="118"/>
        <v>0</v>
      </c>
      <c r="AD285">
        <f t="shared" si="119"/>
        <v>0</v>
      </c>
      <c r="AE285">
        <f t="shared" si="120"/>
        <v>0</v>
      </c>
      <c r="AF285">
        <f t="shared" si="121"/>
        <v>0</v>
      </c>
      <c r="AG285">
        <f t="shared" si="122"/>
        <v>0</v>
      </c>
      <c r="AH285">
        <f t="shared" si="123"/>
        <v>0</v>
      </c>
      <c r="AI285">
        <f t="shared" si="124"/>
        <v>0</v>
      </c>
      <c r="AJ285">
        <f t="shared" si="125"/>
        <v>0</v>
      </c>
      <c r="AK285">
        <f t="shared" si="126"/>
        <v>0</v>
      </c>
      <c r="AL285">
        <f t="shared" si="127"/>
        <v>0</v>
      </c>
      <c r="AM285">
        <f t="shared" si="128"/>
        <v>0</v>
      </c>
      <c r="AN285">
        <f t="shared" si="129"/>
        <v>0</v>
      </c>
      <c r="AO285">
        <f t="shared" si="130"/>
        <v>0</v>
      </c>
      <c r="AP285">
        <f t="shared" si="131"/>
        <v>0</v>
      </c>
      <c r="AQ285">
        <f t="shared" si="132"/>
        <v>0</v>
      </c>
      <c r="AR285">
        <f t="shared" si="133"/>
        <v>0</v>
      </c>
      <c r="AS285">
        <f t="shared" si="134"/>
        <v>0</v>
      </c>
      <c r="AT285">
        <f t="shared" si="135"/>
        <v>0</v>
      </c>
      <c r="AU285">
        <f t="shared" si="136"/>
        <v>0</v>
      </c>
      <c r="AV285">
        <f t="shared" si="137"/>
        <v>0</v>
      </c>
      <c r="AW285">
        <f t="shared" si="138"/>
        <v>0</v>
      </c>
      <c r="AX285">
        <f t="shared" si="139"/>
        <v>1</v>
      </c>
    </row>
    <row r="286" spans="1:50" ht="94.5" x14ac:dyDescent="0.25">
      <c r="A286" s="115">
        <v>285</v>
      </c>
      <c r="B286" s="18" t="s">
        <v>915</v>
      </c>
      <c r="C286" s="18" t="s">
        <v>923</v>
      </c>
      <c r="D286" s="18" t="s">
        <v>924</v>
      </c>
      <c r="E286" s="19">
        <v>455500</v>
      </c>
      <c r="F286" s="49">
        <v>10</v>
      </c>
      <c r="G286" s="18">
        <v>0</v>
      </c>
      <c r="H286" s="18">
        <v>5</v>
      </c>
      <c r="I286" s="18">
        <v>1</v>
      </c>
      <c r="J286" s="18">
        <v>0</v>
      </c>
      <c r="K286" s="18">
        <v>1</v>
      </c>
      <c r="L286" s="18">
        <v>0</v>
      </c>
      <c r="M286" s="18">
        <v>1</v>
      </c>
      <c r="N286" s="18">
        <v>4</v>
      </c>
      <c r="O286" s="30">
        <v>0</v>
      </c>
      <c r="P286" s="30">
        <v>0</v>
      </c>
      <c r="Q286" s="18">
        <v>2</v>
      </c>
      <c r="R286" s="18">
        <v>2</v>
      </c>
      <c r="S286" s="18">
        <v>3</v>
      </c>
      <c r="T286" s="18">
        <v>0</v>
      </c>
      <c r="U286" s="18">
        <v>0</v>
      </c>
      <c r="V286" s="19">
        <v>168535</v>
      </c>
      <c r="W286" s="5">
        <f t="shared" si="112"/>
        <v>29</v>
      </c>
      <c r="X286">
        <f t="shared" si="113"/>
        <v>0</v>
      </c>
      <c r="Y286">
        <f t="shared" si="114"/>
        <v>0</v>
      </c>
      <c r="Z286">
        <f t="shared" si="115"/>
        <v>0</v>
      </c>
      <c r="AA286">
        <f t="shared" si="116"/>
        <v>0</v>
      </c>
      <c r="AB286">
        <f t="shared" si="117"/>
        <v>0</v>
      </c>
      <c r="AC286">
        <f t="shared" si="118"/>
        <v>0</v>
      </c>
      <c r="AD286">
        <f t="shared" si="119"/>
        <v>0</v>
      </c>
      <c r="AE286">
        <f t="shared" si="120"/>
        <v>0</v>
      </c>
      <c r="AF286">
        <f t="shared" si="121"/>
        <v>0</v>
      </c>
      <c r="AG286">
        <f t="shared" si="122"/>
        <v>0</v>
      </c>
      <c r="AH286">
        <f t="shared" si="123"/>
        <v>0</v>
      </c>
      <c r="AI286">
        <f t="shared" si="124"/>
        <v>0</v>
      </c>
      <c r="AJ286">
        <f t="shared" si="125"/>
        <v>0</v>
      </c>
      <c r="AK286">
        <f t="shared" si="126"/>
        <v>0</v>
      </c>
      <c r="AL286">
        <f t="shared" si="127"/>
        <v>0</v>
      </c>
      <c r="AM286">
        <f t="shared" si="128"/>
        <v>0</v>
      </c>
      <c r="AN286">
        <f t="shared" si="129"/>
        <v>0</v>
      </c>
      <c r="AO286">
        <f t="shared" si="130"/>
        <v>0</v>
      </c>
      <c r="AP286">
        <f t="shared" si="131"/>
        <v>0</v>
      </c>
      <c r="AQ286">
        <f t="shared" si="132"/>
        <v>0</v>
      </c>
      <c r="AR286">
        <f t="shared" si="133"/>
        <v>0</v>
      </c>
      <c r="AS286">
        <f t="shared" si="134"/>
        <v>0</v>
      </c>
      <c r="AT286">
        <f t="shared" si="135"/>
        <v>0</v>
      </c>
      <c r="AU286">
        <f t="shared" si="136"/>
        <v>0</v>
      </c>
      <c r="AV286">
        <f t="shared" si="137"/>
        <v>0</v>
      </c>
      <c r="AW286">
        <f t="shared" si="138"/>
        <v>0</v>
      </c>
      <c r="AX286">
        <f t="shared" si="139"/>
        <v>1</v>
      </c>
    </row>
    <row r="287" spans="1:50" ht="94.5" x14ac:dyDescent="0.25">
      <c r="A287" s="115">
        <v>286</v>
      </c>
      <c r="B287" s="18" t="s">
        <v>915</v>
      </c>
      <c r="C287" s="18" t="s">
        <v>932</v>
      </c>
      <c r="D287" s="18" t="s">
        <v>936</v>
      </c>
      <c r="E287" s="19">
        <v>1280000</v>
      </c>
      <c r="F287" s="49">
        <v>10</v>
      </c>
      <c r="G287" s="18">
        <v>0</v>
      </c>
      <c r="H287" s="18">
        <v>5</v>
      </c>
      <c r="I287" s="18">
        <v>2</v>
      </c>
      <c r="J287" s="18">
        <v>0</v>
      </c>
      <c r="K287" s="18">
        <v>1</v>
      </c>
      <c r="L287" s="18">
        <v>0</v>
      </c>
      <c r="M287" s="18">
        <v>1</v>
      </c>
      <c r="N287" s="18">
        <v>3</v>
      </c>
      <c r="O287" s="30">
        <v>0</v>
      </c>
      <c r="P287" s="30">
        <v>0</v>
      </c>
      <c r="Q287" s="18">
        <v>2</v>
      </c>
      <c r="R287" s="18">
        <v>2</v>
      </c>
      <c r="S287" s="18">
        <v>3</v>
      </c>
      <c r="T287" s="18">
        <v>0</v>
      </c>
      <c r="U287" s="18">
        <v>0</v>
      </c>
      <c r="V287" s="19">
        <v>469760</v>
      </c>
      <c r="W287" s="5">
        <f t="shared" si="112"/>
        <v>29</v>
      </c>
      <c r="X287">
        <f t="shared" si="113"/>
        <v>0</v>
      </c>
      <c r="Y287">
        <f t="shared" si="114"/>
        <v>0</v>
      </c>
      <c r="Z287">
        <f t="shared" si="115"/>
        <v>0</v>
      </c>
      <c r="AA287">
        <f t="shared" si="116"/>
        <v>0</v>
      </c>
      <c r="AB287">
        <f t="shared" si="117"/>
        <v>0</v>
      </c>
      <c r="AC287">
        <f t="shared" si="118"/>
        <v>0</v>
      </c>
      <c r="AD287">
        <f t="shared" si="119"/>
        <v>0</v>
      </c>
      <c r="AE287">
        <f t="shared" si="120"/>
        <v>0</v>
      </c>
      <c r="AF287">
        <f t="shared" si="121"/>
        <v>0</v>
      </c>
      <c r="AG287">
        <f t="shared" si="122"/>
        <v>0</v>
      </c>
      <c r="AH287">
        <f t="shared" si="123"/>
        <v>0</v>
      </c>
      <c r="AI287">
        <f t="shared" si="124"/>
        <v>0</v>
      </c>
      <c r="AJ287">
        <f t="shared" si="125"/>
        <v>0</v>
      </c>
      <c r="AK287">
        <f t="shared" si="126"/>
        <v>0</v>
      </c>
      <c r="AL287">
        <f t="shared" si="127"/>
        <v>0</v>
      </c>
      <c r="AM287">
        <f t="shared" si="128"/>
        <v>0</v>
      </c>
      <c r="AN287">
        <f t="shared" si="129"/>
        <v>0</v>
      </c>
      <c r="AO287">
        <f t="shared" si="130"/>
        <v>0</v>
      </c>
      <c r="AP287">
        <f t="shared" si="131"/>
        <v>0</v>
      </c>
      <c r="AQ287">
        <f t="shared" si="132"/>
        <v>0</v>
      </c>
      <c r="AR287">
        <f t="shared" si="133"/>
        <v>0</v>
      </c>
      <c r="AS287">
        <f t="shared" si="134"/>
        <v>0</v>
      </c>
      <c r="AT287">
        <f t="shared" si="135"/>
        <v>0</v>
      </c>
      <c r="AU287">
        <f t="shared" si="136"/>
        <v>0</v>
      </c>
      <c r="AV287">
        <f t="shared" si="137"/>
        <v>0</v>
      </c>
      <c r="AW287">
        <f t="shared" si="138"/>
        <v>0</v>
      </c>
      <c r="AX287">
        <f t="shared" si="139"/>
        <v>1</v>
      </c>
    </row>
    <row r="288" spans="1:50" ht="78.75" x14ac:dyDescent="0.25">
      <c r="A288" s="115">
        <v>287</v>
      </c>
      <c r="B288" s="23" t="s">
        <v>346</v>
      </c>
      <c r="C288" s="23" t="s">
        <v>951</v>
      </c>
      <c r="D288" s="23" t="s">
        <v>953</v>
      </c>
      <c r="E288" s="4">
        <v>929258</v>
      </c>
      <c r="F288" s="24">
        <v>4</v>
      </c>
      <c r="G288" s="23">
        <v>0</v>
      </c>
      <c r="H288" s="23">
        <v>1</v>
      </c>
      <c r="I288" s="23">
        <v>1</v>
      </c>
      <c r="J288" s="23">
        <v>1</v>
      </c>
      <c r="K288" s="23">
        <v>5</v>
      </c>
      <c r="L288" s="23">
        <v>0</v>
      </c>
      <c r="M288" s="23">
        <v>1</v>
      </c>
      <c r="N288" s="23">
        <v>10</v>
      </c>
      <c r="O288" s="50">
        <v>0</v>
      </c>
      <c r="P288" s="50">
        <v>0</v>
      </c>
      <c r="Q288" s="23">
        <v>0</v>
      </c>
      <c r="R288" s="23">
        <v>0</v>
      </c>
      <c r="S288" s="23">
        <v>3</v>
      </c>
      <c r="T288" s="23">
        <v>3</v>
      </c>
      <c r="U288" s="23">
        <v>0</v>
      </c>
      <c r="V288" s="4">
        <v>641188.02</v>
      </c>
      <c r="W288" s="5">
        <f t="shared" si="112"/>
        <v>29</v>
      </c>
      <c r="X288">
        <f t="shared" si="113"/>
        <v>0</v>
      </c>
      <c r="Y288">
        <f t="shared" si="114"/>
        <v>0</v>
      </c>
      <c r="Z288">
        <f t="shared" si="115"/>
        <v>0</v>
      </c>
      <c r="AA288">
        <f t="shared" si="116"/>
        <v>0</v>
      </c>
      <c r="AB288">
        <f t="shared" si="117"/>
        <v>0</v>
      </c>
      <c r="AC288">
        <f t="shared" si="118"/>
        <v>0</v>
      </c>
      <c r="AD288">
        <f t="shared" si="119"/>
        <v>0</v>
      </c>
      <c r="AE288">
        <f t="shared" si="120"/>
        <v>0</v>
      </c>
      <c r="AF288">
        <f t="shared" si="121"/>
        <v>0</v>
      </c>
      <c r="AG288">
        <f t="shared" si="122"/>
        <v>0</v>
      </c>
      <c r="AH288">
        <f t="shared" si="123"/>
        <v>0</v>
      </c>
      <c r="AI288">
        <f t="shared" si="124"/>
        <v>0</v>
      </c>
      <c r="AJ288">
        <f t="shared" si="125"/>
        <v>0</v>
      </c>
      <c r="AK288">
        <f t="shared" si="126"/>
        <v>0</v>
      </c>
      <c r="AL288">
        <f t="shared" si="127"/>
        <v>0</v>
      </c>
      <c r="AM288">
        <f t="shared" si="128"/>
        <v>0</v>
      </c>
      <c r="AN288">
        <f t="shared" si="129"/>
        <v>1</v>
      </c>
      <c r="AO288">
        <f t="shared" si="130"/>
        <v>0</v>
      </c>
      <c r="AP288">
        <f t="shared" si="131"/>
        <v>0</v>
      </c>
      <c r="AQ288">
        <f t="shared" si="132"/>
        <v>0</v>
      </c>
      <c r="AR288">
        <f t="shared" si="133"/>
        <v>0</v>
      </c>
      <c r="AS288">
        <f t="shared" si="134"/>
        <v>0</v>
      </c>
      <c r="AT288">
        <f t="shared" si="135"/>
        <v>0</v>
      </c>
      <c r="AU288">
        <f t="shared" si="136"/>
        <v>0</v>
      </c>
      <c r="AV288">
        <f t="shared" si="137"/>
        <v>0</v>
      </c>
      <c r="AW288">
        <f t="shared" si="138"/>
        <v>0</v>
      </c>
      <c r="AX288">
        <f t="shared" si="139"/>
        <v>0</v>
      </c>
    </row>
    <row r="289" spans="1:50" ht="110.25" x14ac:dyDescent="0.25">
      <c r="A289" s="115">
        <v>288</v>
      </c>
      <c r="B289" s="23" t="s">
        <v>346</v>
      </c>
      <c r="C289" s="23" t="s">
        <v>954</v>
      </c>
      <c r="D289" s="23" t="s">
        <v>955</v>
      </c>
      <c r="E289" s="4">
        <v>2999800</v>
      </c>
      <c r="F289" s="24">
        <v>4</v>
      </c>
      <c r="G289" s="23">
        <v>3</v>
      </c>
      <c r="H289" s="23">
        <v>3</v>
      </c>
      <c r="I289" s="23">
        <v>1</v>
      </c>
      <c r="J289" s="23">
        <v>0</v>
      </c>
      <c r="K289" s="23">
        <v>1</v>
      </c>
      <c r="L289" s="23">
        <v>0</v>
      </c>
      <c r="M289" s="23">
        <v>1</v>
      </c>
      <c r="N289" s="23">
        <v>3</v>
      </c>
      <c r="O289" s="50">
        <v>1</v>
      </c>
      <c r="P289" s="50">
        <v>4</v>
      </c>
      <c r="Q289" s="23">
        <v>2</v>
      </c>
      <c r="R289" s="23">
        <v>2</v>
      </c>
      <c r="S289" s="23">
        <v>3</v>
      </c>
      <c r="T289" s="23">
        <v>1</v>
      </c>
      <c r="U289" s="23">
        <v>0</v>
      </c>
      <c r="V289" s="4">
        <v>2009866</v>
      </c>
      <c r="W289" s="5">
        <f t="shared" si="112"/>
        <v>29</v>
      </c>
      <c r="X289">
        <f t="shared" si="113"/>
        <v>0</v>
      </c>
      <c r="Y289">
        <f t="shared" si="114"/>
        <v>0</v>
      </c>
      <c r="Z289">
        <f t="shared" si="115"/>
        <v>0</v>
      </c>
      <c r="AA289">
        <f t="shared" si="116"/>
        <v>0</v>
      </c>
      <c r="AB289">
        <f t="shared" si="117"/>
        <v>0</v>
      </c>
      <c r="AC289">
        <f t="shared" si="118"/>
        <v>0</v>
      </c>
      <c r="AD289">
        <f t="shared" si="119"/>
        <v>0</v>
      </c>
      <c r="AE289">
        <f t="shared" si="120"/>
        <v>0</v>
      </c>
      <c r="AF289">
        <f t="shared" si="121"/>
        <v>0</v>
      </c>
      <c r="AG289">
        <f t="shared" si="122"/>
        <v>0</v>
      </c>
      <c r="AH289">
        <f t="shared" si="123"/>
        <v>0</v>
      </c>
      <c r="AI289">
        <f t="shared" si="124"/>
        <v>0</v>
      </c>
      <c r="AJ289">
        <f t="shared" si="125"/>
        <v>0</v>
      </c>
      <c r="AK289">
        <f t="shared" si="126"/>
        <v>0</v>
      </c>
      <c r="AL289">
        <f t="shared" si="127"/>
        <v>0</v>
      </c>
      <c r="AM289">
        <f t="shared" si="128"/>
        <v>0</v>
      </c>
      <c r="AN289">
        <f t="shared" si="129"/>
        <v>1</v>
      </c>
      <c r="AO289">
        <f t="shared" si="130"/>
        <v>0</v>
      </c>
      <c r="AP289">
        <f t="shared" si="131"/>
        <v>0</v>
      </c>
      <c r="AQ289">
        <f t="shared" si="132"/>
        <v>0</v>
      </c>
      <c r="AR289">
        <f t="shared" si="133"/>
        <v>0</v>
      </c>
      <c r="AS289">
        <f t="shared" si="134"/>
        <v>0</v>
      </c>
      <c r="AT289">
        <f t="shared" si="135"/>
        <v>0</v>
      </c>
      <c r="AU289">
        <f t="shared" si="136"/>
        <v>0</v>
      </c>
      <c r="AV289">
        <f t="shared" si="137"/>
        <v>0</v>
      </c>
      <c r="AW289">
        <f t="shared" si="138"/>
        <v>0</v>
      </c>
      <c r="AX289">
        <f t="shared" si="139"/>
        <v>0</v>
      </c>
    </row>
    <row r="290" spans="1:50" ht="63" x14ac:dyDescent="0.25">
      <c r="A290" s="115">
        <v>289</v>
      </c>
      <c r="B290" s="23" t="s">
        <v>346</v>
      </c>
      <c r="C290" s="23" t="s">
        <v>951</v>
      </c>
      <c r="D290" s="23" t="s">
        <v>956</v>
      </c>
      <c r="E290" s="4">
        <v>2885889</v>
      </c>
      <c r="F290" s="24">
        <v>4</v>
      </c>
      <c r="G290" s="23">
        <v>2</v>
      </c>
      <c r="H290" s="23">
        <v>1</v>
      </c>
      <c r="I290" s="23">
        <v>3</v>
      </c>
      <c r="J290" s="23">
        <v>0</v>
      </c>
      <c r="K290" s="23">
        <v>1</v>
      </c>
      <c r="L290" s="23">
        <v>0</v>
      </c>
      <c r="M290" s="23">
        <v>1</v>
      </c>
      <c r="N290" s="23">
        <v>10</v>
      </c>
      <c r="O290" s="50">
        <v>0</v>
      </c>
      <c r="P290" s="50">
        <v>0</v>
      </c>
      <c r="Q290" s="23">
        <v>2</v>
      </c>
      <c r="R290" s="23">
        <v>1</v>
      </c>
      <c r="S290" s="23">
        <v>3</v>
      </c>
      <c r="T290" s="23">
        <v>1</v>
      </c>
      <c r="U290" s="23">
        <v>0</v>
      </c>
      <c r="V290" s="4">
        <v>2308711.2000000002</v>
      </c>
      <c r="W290" s="5">
        <f t="shared" si="112"/>
        <v>29</v>
      </c>
      <c r="X290">
        <f t="shared" si="113"/>
        <v>0</v>
      </c>
      <c r="Y290">
        <f t="shared" si="114"/>
        <v>0</v>
      </c>
      <c r="Z290">
        <f t="shared" si="115"/>
        <v>0</v>
      </c>
      <c r="AA290">
        <f t="shared" si="116"/>
        <v>0</v>
      </c>
      <c r="AB290">
        <f t="shared" si="117"/>
        <v>0</v>
      </c>
      <c r="AC290">
        <f t="shared" si="118"/>
        <v>0</v>
      </c>
      <c r="AD290">
        <f t="shared" si="119"/>
        <v>0</v>
      </c>
      <c r="AE290">
        <f t="shared" si="120"/>
        <v>0</v>
      </c>
      <c r="AF290">
        <f t="shared" si="121"/>
        <v>0</v>
      </c>
      <c r="AG290">
        <f t="shared" si="122"/>
        <v>0</v>
      </c>
      <c r="AH290">
        <f t="shared" si="123"/>
        <v>0</v>
      </c>
      <c r="AI290">
        <f t="shared" si="124"/>
        <v>0</v>
      </c>
      <c r="AJ290">
        <f t="shared" si="125"/>
        <v>0</v>
      </c>
      <c r="AK290">
        <f t="shared" si="126"/>
        <v>0</v>
      </c>
      <c r="AL290">
        <f t="shared" si="127"/>
        <v>0</v>
      </c>
      <c r="AM290">
        <f t="shared" si="128"/>
        <v>0</v>
      </c>
      <c r="AN290">
        <f t="shared" si="129"/>
        <v>1</v>
      </c>
      <c r="AO290">
        <f t="shared" si="130"/>
        <v>0</v>
      </c>
      <c r="AP290">
        <f t="shared" si="131"/>
        <v>0</v>
      </c>
      <c r="AQ290">
        <f t="shared" si="132"/>
        <v>0</v>
      </c>
      <c r="AR290">
        <f t="shared" si="133"/>
        <v>0</v>
      </c>
      <c r="AS290">
        <f t="shared" si="134"/>
        <v>0</v>
      </c>
      <c r="AT290">
        <f t="shared" si="135"/>
        <v>0</v>
      </c>
      <c r="AU290">
        <f t="shared" si="136"/>
        <v>0</v>
      </c>
      <c r="AV290">
        <f t="shared" si="137"/>
        <v>0</v>
      </c>
      <c r="AW290">
        <f t="shared" si="138"/>
        <v>0</v>
      </c>
      <c r="AX290">
        <f t="shared" si="139"/>
        <v>0</v>
      </c>
    </row>
    <row r="291" spans="1:50" ht="47.25" x14ac:dyDescent="0.25">
      <c r="A291" s="115">
        <v>290</v>
      </c>
      <c r="B291" s="24" t="s">
        <v>964</v>
      </c>
      <c r="C291" s="23" t="s">
        <v>23</v>
      </c>
      <c r="D291" s="24" t="s">
        <v>965</v>
      </c>
      <c r="E291" s="15">
        <v>99229</v>
      </c>
      <c r="F291" s="37">
        <v>0</v>
      </c>
      <c r="G291" s="22">
        <v>0</v>
      </c>
      <c r="H291" s="22">
        <v>5</v>
      </c>
      <c r="I291" s="22">
        <v>1</v>
      </c>
      <c r="J291" s="22">
        <v>0</v>
      </c>
      <c r="K291" s="22">
        <v>5</v>
      </c>
      <c r="L291" s="22">
        <v>0</v>
      </c>
      <c r="M291" s="22">
        <v>1</v>
      </c>
      <c r="N291" s="22">
        <v>10</v>
      </c>
      <c r="O291" s="51">
        <v>0</v>
      </c>
      <c r="P291" s="51">
        <v>0</v>
      </c>
      <c r="Q291" s="22">
        <v>2</v>
      </c>
      <c r="R291" s="22">
        <v>2</v>
      </c>
      <c r="S291" s="22">
        <v>3</v>
      </c>
      <c r="T291" s="22">
        <v>0</v>
      </c>
      <c r="U291" s="22">
        <v>0</v>
      </c>
      <c r="V291" s="15">
        <v>65492</v>
      </c>
      <c r="W291" s="5">
        <f t="shared" si="112"/>
        <v>29</v>
      </c>
      <c r="X291">
        <f t="shared" si="113"/>
        <v>0</v>
      </c>
      <c r="Y291">
        <f t="shared" si="114"/>
        <v>0</v>
      </c>
      <c r="Z291">
        <f t="shared" si="115"/>
        <v>0</v>
      </c>
      <c r="AA291">
        <f t="shared" si="116"/>
        <v>0</v>
      </c>
      <c r="AB291">
        <f t="shared" si="117"/>
        <v>0</v>
      </c>
      <c r="AC291">
        <f t="shared" si="118"/>
        <v>0</v>
      </c>
      <c r="AD291">
        <f t="shared" si="119"/>
        <v>0</v>
      </c>
      <c r="AE291">
        <f t="shared" si="120"/>
        <v>0</v>
      </c>
      <c r="AF291">
        <f t="shared" si="121"/>
        <v>0</v>
      </c>
      <c r="AG291">
        <f t="shared" si="122"/>
        <v>0</v>
      </c>
      <c r="AH291">
        <f t="shared" si="123"/>
        <v>0</v>
      </c>
      <c r="AI291">
        <f t="shared" si="124"/>
        <v>0</v>
      </c>
      <c r="AJ291">
        <f t="shared" si="125"/>
        <v>0</v>
      </c>
      <c r="AK291">
        <f t="shared" si="126"/>
        <v>0</v>
      </c>
      <c r="AL291">
        <f t="shared" si="127"/>
        <v>0</v>
      </c>
      <c r="AM291">
        <f t="shared" si="128"/>
        <v>0</v>
      </c>
      <c r="AN291">
        <f t="shared" si="129"/>
        <v>0</v>
      </c>
      <c r="AO291">
        <f t="shared" si="130"/>
        <v>0</v>
      </c>
      <c r="AP291">
        <f t="shared" si="131"/>
        <v>1</v>
      </c>
      <c r="AQ291">
        <f t="shared" si="132"/>
        <v>0</v>
      </c>
      <c r="AR291">
        <f t="shared" si="133"/>
        <v>0</v>
      </c>
      <c r="AS291">
        <f t="shared" si="134"/>
        <v>0</v>
      </c>
      <c r="AT291">
        <f t="shared" si="135"/>
        <v>0</v>
      </c>
      <c r="AU291">
        <f t="shared" si="136"/>
        <v>0</v>
      </c>
      <c r="AV291">
        <f t="shared" si="137"/>
        <v>0</v>
      </c>
      <c r="AW291">
        <f t="shared" si="138"/>
        <v>0</v>
      </c>
      <c r="AX291">
        <f t="shared" si="139"/>
        <v>0</v>
      </c>
    </row>
    <row r="292" spans="1:50" ht="47.25" x14ac:dyDescent="0.25">
      <c r="A292" s="115">
        <v>291</v>
      </c>
      <c r="B292" s="24" t="s">
        <v>964</v>
      </c>
      <c r="C292" s="23" t="s">
        <v>968</v>
      </c>
      <c r="D292" s="23" t="s">
        <v>969</v>
      </c>
      <c r="E292" s="4">
        <v>49829</v>
      </c>
      <c r="F292" s="24">
        <v>2</v>
      </c>
      <c r="G292" s="23">
        <v>7</v>
      </c>
      <c r="H292" s="23">
        <v>1</v>
      </c>
      <c r="I292" s="23">
        <v>1</v>
      </c>
      <c r="J292" s="23">
        <v>0</v>
      </c>
      <c r="K292" s="23">
        <v>2</v>
      </c>
      <c r="L292" s="23">
        <v>0</v>
      </c>
      <c r="M292" s="23">
        <v>1</v>
      </c>
      <c r="N292" s="23">
        <v>10</v>
      </c>
      <c r="O292" s="50">
        <v>0</v>
      </c>
      <c r="P292" s="50">
        <v>0</v>
      </c>
      <c r="Q292" s="23">
        <v>0</v>
      </c>
      <c r="R292" s="23">
        <v>2</v>
      </c>
      <c r="S292" s="23">
        <v>3</v>
      </c>
      <c r="T292" s="23">
        <v>0</v>
      </c>
      <c r="U292" s="23">
        <v>0</v>
      </c>
      <c r="V292" s="4">
        <v>36013</v>
      </c>
      <c r="W292" s="5">
        <f t="shared" si="112"/>
        <v>29</v>
      </c>
      <c r="X292">
        <f t="shared" si="113"/>
        <v>0</v>
      </c>
      <c r="Y292">
        <f t="shared" si="114"/>
        <v>0</v>
      </c>
      <c r="Z292">
        <f t="shared" si="115"/>
        <v>0</v>
      </c>
      <c r="AA292">
        <f t="shared" si="116"/>
        <v>0</v>
      </c>
      <c r="AB292">
        <f t="shared" si="117"/>
        <v>0</v>
      </c>
      <c r="AC292">
        <f t="shared" si="118"/>
        <v>0</v>
      </c>
      <c r="AD292">
        <f t="shared" si="119"/>
        <v>0</v>
      </c>
      <c r="AE292">
        <f t="shared" si="120"/>
        <v>0</v>
      </c>
      <c r="AF292">
        <f t="shared" si="121"/>
        <v>0</v>
      </c>
      <c r="AG292">
        <f t="shared" si="122"/>
        <v>0</v>
      </c>
      <c r="AH292">
        <f t="shared" si="123"/>
        <v>0</v>
      </c>
      <c r="AI292">
        <f t="shared" si="124"/>
        <v>0</v>
      </c>
      <c r="AJ292">
        <f t="shared" si="125"/>
        <v>0</v>
      </c>
      <c r="AK292">
        <f t="shared" si="126"/>
        <v>0</v>
      </c>
      <c r="AL292">
        <f t="shared" si="127"/>
        <v>0</v>
      </c>
      <c r="AM292">
        <f t="shared" si="128"/>
        <v>0</v>
      </c>
      <c r="AN292">
        <f t="shared" si="129"/>
        <v>0</v>
      </c>
      <c r="AO292">
        <f t="shared" si="130"/>
        <v>0</v>
      </c>
      <c r="AP292">
        <f t="shared" si="131"/>
        <v>1</v>
      </c>
      <c r="AQ292">
        <f t="shared" si="132"/>
        <v>0</v>
      </c>
      <c r="AR292">
        <f t="shared" si="133"/>
        <v>0</v>
      </c>
      <c r="AS292">
        <f t="shared" si="134"/>
        <v>0</v>
      </c>
      <c r="AT292">
        <f t="shared" si="135"/>
        <v>0</v>
      </c>
      <c r="AU292">
        <f t="shared" si="136"/>
        <v>0</v>
      </c>
      <c r="AV292">
        <f t="shared" si="137"/>
        <v>0</v>
      </c>
      <c r="AW292">
        <f t="shared" si="138"/>
        <v>0</v>
      </c>
      <c r="AX292">
        <f t="shared" si="139"/>
        <v>0</v>
      </c>
    </row>
    <row r="293" spans="1:50" ht="94.5" x14ac:dyDescent="0.25">
      <c r="A293" s="115">
        <v>292</v>
      </c>
      <c r="B293" s="18" t="s">
        <v>915</v>
      </c>
      <c r="C293" s="18" t="s">
        <v>1087</v>
      </c>
      <c r="D293" s="18" t="s">
        <v>1088</v>
      </c>
      <c r="E293" s="19">
        <v>3000000</v>
      </c>
      <c r="F293" s="49">
        <v>10</v>
      </c>
      <c r="G293" s="18">
        <v>0</v>
      </c>
      <c r="H293" s="18">
        <v>5</v>
      </c>
      <c r="I293" s="18">
        <v>4</v>
      </c>
      <c r="J293" s="18">
        <v>0</v>
      </c>
      <c r="K293" s="18">
        <v>1</v>
      </c>
      <c r="L293" s="18">
        <v>0</v>
      </c>
      <c r="M293" s="18">
        <v>1</v>
      </c>
      <c r="N293" s="18">
        <v>1</v>
      </c>
      <c r="O293" s="30">
        <v>0</v>
      </c>
      <c r="P293" s="30">
        <v>0</v>
      </c>
      <c r="Q293" s="18">
        <v>2</v>
      </c>
      <c r="R293" s="18">
        <v>2</v>
      </c>
      <c r="S293" s="18">
        <v>3</v>
      </c>
      <c r="T293" s="18">
        <v>0</v>
      </c>
      <c r="U293" s="18">
        <v>0</v>
      </c>
      <c r="V293" s="19">
        <v>1104000</v>
      </c>
      <c r="W293" s="5">
        <f t="shared" si="112"/>
        <v>29</v>
      </c>
      <c r="X293">
        <f t="shared" si="113"/>
        <v>0</v>
      </c>
      <c r="Y293">
        <f t="shared" si="114"/>
        <v>0</v>
      </c>
      <c r="Z293">
        <f t="shared" si="115"/>
        <v>0</v>
      </c>
      <c r="AA293">
        <f t="shared" si="116"/>
        <v>0</v>
      </c>
      <c r="AB293">
        <f t="shared" si="117"/>
        <v>0</v>
      </c>
      <c r="AC293">
        <f t="shared" si="118"/>
        <v>0</v>
      </c>
      <c r="AD293">
        <f t="shared" si="119"/>
        <v>0</v>
      </c>
      <c r="AE293">
        <f t="shared" si="120"/>
        <v>0</v>
      </c>
      <c r="AF293">
        <f t="shared" si="121"/>
        <v>0</v>
      </c>
      <c r="AG293">
        <f t="shared" si="122"/>
        <v>0</v>
      </c>
      <c r="AH293">
        <f t="shared" si="123"/>
        <v>0</v>
      </c>
      <c r="AI293">
        <f t="shared" si="124"/>
        <v>0</v>
      </c>
      <c r="AJ293">
        <f t="shared" si="125"/>
        <v>0</v>
      </c>
      <c r="AK293">
        <f t="shared" si="126"/>
        <v>0</v>
      </c>
      <c r="AL293">
        <f t="shared" si="127"/>
        <v>0</v>
      </c>
      <c r="AM293">
        <f t="shared" si="128"/>
        <v>0</v>
      </c>
      <c r="AN293">
        <f t="shared" si="129"/>
        <v>0</v>
      </c>
      <c r="AO293">
        <f t="shared" si="130"/>
        <v>0</v>
      </c>
      <c r="AP293">
        <f t="shared" si="131"/>
        <v>0</v>
      </c>
      <c r="AQ293">
        <f t="shared" si="132"/>
        <v>0</v>
      </c>
      <c r="AR293">
        <f t="shared" si="133"/>
        <v>0</v>
      </c>
      <c r="AS293">
        <f t="shared" si="134"/>
        <v>0</v>
      </c>
      <c r="AT293">
        <f t="shared" si="135"/>
        <v>0</v>
      </c>
      <c r="AU293">
        <f t="shared" si="136"/>
        <v>0</v>
      </c>
      <c r="AV293">
        <f t="shared" si="137"/>
        <v>0</v>
      </c>
      <c r="AW293">
        <f t="shared" si="138"/>
        <v>0</v>
      </c>
      <c r="AX293">
        <f t="shared" si="139"/>
        <v>1</v>
      </c>
    </row>
    <row r="294" spans="1:50" ht="47.25" x14ac:dyDescent="0.25">
      <c r="A294" s="115">
        <v>293</v>
      </c>
      <c r="B294" s="18" t="s">
        <v>915</v>
      </c>
      <c r="C294" s="18" t="s">
        <v>23</v>
      </c>
      <c r="D294" s="18" t="s">
        <v>1095</v>
      </c>
      <c r="E294" s="19">
        <v>1100000</v>
      </c>
      <c r="F294" s="49">
        <v>10</v>
      </c>
      <c r="G294" s="18">
        <v>0</v>
      </c>
      <c r="H294" s="18">
        <v>5</v>
      </c>
      <c r="I294" s="18">
        <v>1</v>
      </c>
      <c r="J294" s="18">
        <v>0</v>
      </c>
      <c r="K294" s="18">
        <v>1</v>
      </c>
      <c r="L294" s="18">
        <v>0</v>
      </c>
      <c r="M294" s="18">
        <v>1</v>
      </c>
      <c r="N294" s="18">
        <v>4</v>
      </c>
      <c r="O294" s="30">
        <v>0</v>
      </c>
      <c r="P294" s="30">
        <v>0</v>
      </c>
      <c r="Q294" s="18">
        <v>2</v>
      </c>
      <c r="R294" s="18">
        <v>2</v>
      </c>
      <c r="S294" s="18">
        <v>3</v>
      </c>
      <c r="T294" s="18">
        <v>0</v>
      </c>
      <c r="U294" s="18">
        <v>0</v>
      </c>
      <c r="V294" s="19">
        <v>407000</v>
      </c>
      <c r="W294" s="5">
        <f t="shared" si="112"/>
        <v>29</v>
      </c>
      <c r="X294">
        <f t="shared" si="113"/>
        <v>0</v>
      </c>
      <c r="Y294">
        <f t="shared" si="114"/>
        <v>0</v>
      </c>
      <c r="Z294">
        <f t="shared" si="115"/>
        <v>0</v>
      </c>
      <c r="AA294">
        <f t="shared" si="116"/>
        <v>0</v>
      </c>
      <c r="AB294">
        <f t="shared" si="117"/>
        <v>0</v>
      </c>
      <c r="AC294">
        <f t="shared" si="118"/>
        <v>0</v>
      </c>
      <c r="AD294">
        <f t="shared" si="119"/>
        <v>0</v>
      </c>
      <c r="AE294">
        <f t="shared" si="120"/>
        <v>0</v>
      </c>
      <c r="AF294">
        <f t="shared" si="121"/>
        <v>0</v>
      </c>
      <c r="AG294">
        <f t="shared" si="122"/>
        <v>0</v>
      </c>
      <c r="AH294">
        <f t="shared" si="123"/>
        <v>0</v>
      </c>
      <c r="AI294">
        <f t="shared" si="124"/>
        <v>0</v>
      </c>
      <c r="AJ294">
        <f t="shared" si="125"/>
        <v>0</v>
      </c>
      <c r="AK294">
        <f t="shared" si="126"/>
        <v>0</v>
      </c>
      <c r="AL294">
        <f t="shared" si="127"/>
        <v>0</v>
      </c>
      <c r="AM294">
        <f t="shared" si="128"/>
        <v>0</v>
      </c>
      <c r="AN294">
        <f t="shared" si="129"/>
        <v>0</v>
      </c>
      <c r="AO294">
        <f t="shared" si="130"/>
        <v>0</v>
      </c>
      <c r="AP294">
        <f t="shared" si="131"/>
        <v>0</v>
      </c>
      <c r="AQ294">
        <f t="shared" si="132"/>
        <v>0</v>
      </c>
      <c r="AR294">
        <f t="shared" si="133"/>
        <v>0</v>
      </c>
      <c r="AS294">
        <f t="shared" si="134"/>
        <v>0</v>
      </c>
      <c r="AT294">
        <f t="shared" si="135"/>
        <v>0</v>
      </c>
      <c r="AU294">
        <f t="shared" si="136"/>
        <v>0</v>
      </c>
      <c r="AV294">
        <f t="shared" si="137"/>
        <v>0</v>
      </c>
      <c r="AW294">
        <f t="shared" si="138"/>
        <v>0</v>
      </c>
      <c r="AX294">
        <f t="shared" si="139"/>
        <v>1</v>
      </c>
    </row>
    <row r="295" spans="1:50" ht="94.5" x14ac:dyDescent="0.25">
      <c r="A295" s="115">
        <v>294</v>
      </c>
      <c r="B295" s="3" t="s">
        <v>1258</v>
      </c>
      <c r="C295" s="3" t="s">
        <v>1279</v>
      </c>
      <c r="D295" s="3" t="s">
        <v>1283</v>
      </c>
      <c r="E295" s="4">
        <v>1862500</v>
      </c>
      <c r="F295" s="24">
        <v>10</v>
      </c>
      <c r="G295" s="3">
        <v>0</v>
      </c>
      <c r="H295" s="3">
        <v>3</v>
      </c>
      <c r="I295" s="3">
        <v>3</v>
      </c>
      <c r="J295" s="3">
        <v>0</v>
      </c>
      <c r="K295" s="3">
        <v>1</v>
      </c>
      <c r="L295" s="3">
        <v>0</v>
      </c>
      <c r="M295" s="3">
        <v>1</v>
      </c>
      <c r="N295" s="3">
        <v>4</v>
      </c>
      <c r="O295" s="50">
        <v>0</v>
      </c>
      <c r="P295" s="50">
        <v>0</v>
      </c>
      <c r="Q295" s="3">
        <v>2</v>
      </c>
      <c r="R295" s="3">
        <v>2</v>
      </c>
      <c r="S295" s="3">
        <v>3</v>
      </c>
      <c r="T295" s="3">
        <v>0</v>
      </c>
      <c r="U295" s="3">
        <v>0</v>
      </c>
      <c r="V295" s="4">
        <v>689100</v>
      </c>
      <c r="W295" s="5">
        <f t="shared" si="112"/>
        <v>29</v>
      </c>
      <c r="X295">
        <f t="shared" si="113"/>
        <v>0</v>
      </c>
      <c r="Y295">
        <f t="shared" si="114"/>
        <v>0</v>
      </c>
      <c r="Z295">
        <f t="shared" si="115"/>
        <v>0</v>
      </c>
      <c r="AA295">
        <f t="shared" si="116"/>
        <v>0</v>
      </c>
      <c r="AB295">
        <f t="shared" si="117"/>
        <v>0</v>
      </c>
      <c r="AC295">
        <f t="shared" si="118"/>
        <v>0</v>
      </c>
      <c r="AD295">
        <f t="shared" si="119"/>
        <v>0</v>
      </c>
      <c r="AE295">
        <f t="shared" si="120"/>
        <v>0</v>
      </c>
      <c r="AF295">
        <f t="shared" si="121"/>
        <v>0</v>
      </c>
      <c r="AG295">
        <f t="shared" si="122"/>
        <v>0</v>
      </c>
      <c r="AH295">
        <f t="shared" si="123"/>
        <v>0</v>
      </c>
      <c r="AI295">
        <f t="shared" si="124"/>
        <v>0</v>
      </c>
      <c r="AJ295">
        <f t="shared" si="125"/>
        <v>0</v>
      </c>
      <c r="AK295">
        <f t="shared" si="126"/>
        <v>0</v>
      </c>
      <c r="AL295">
        <f t="shared" si="127"/>
        <v>0</v>
      </c>
      <c r="AM295">
        <f t="shared" si="128"/>
        <v>0</v>
      </c>
      <c r="AN295">
        <f t="shared" si="129"/>
        <v>0</v>
      </c>
      <c r="AO295">
        <f t="shared" si="130"/>
        <v>0</v>
      </c>
      <c r="AP295">
        <f t="shared" si="131"/>
        <v>0</v>
      </c>
      <c r="AQ295">
        <f t="shared" si="132"/>
        <v>0</v>
      </c>
      <c r="AR295">
        <f t="shared" si="133"/>
        <v>0</v>
      </c>
      <c r="AS295">
        <f t="shared" si="134"/>
        <v>0</v>
      </c>
      <c r="AT295">
        <f t="shared" si="135"/>
        <v>0</v>
      </c>
      <c r="AU295">
        <f t="shared" si="136"/>
        <v>0</v>
      </c>
      <c r="AV295">
        <f t="shared" si="137"/>
        <v>0</v>
      </c>
      <c r="AW295">
        <f t="shared" si="138"/>
        <v>0</v>
      </c>
      <c r="AX295">
        <f t="shared" si="139"/>
        <v>1</v>
      </c>
    </row>
    <row r="296" spans="1:50" ht="110.25" x14ac:dyDescent="0.25">
      <c r="A296" s="115">
        <v>295</v>
      </c>
      <c r="B296" s="3" t="s">
        <v>1258</v>
      </c>
      <c r="C296" s="3" t="s">
        <v>1288</v>
      </c>
      <c r="D296" s="3" t="s">
        <v>1289</v>
      </c>
      <c r="E296" s="4">
        <v>3000000</v>
      </c>
      <c r="F296" s="24">
        <v>10</v>
      </c>
      <c r="G296" s="3">
        <v>0</v>
      </c>
      <c r="H296" s="3">
        <v>3</v>
      </c>
      <c r="I296" s="3">
        <v>3</v>
      </c>
      <c r="J296" s="3">
        <v>0</v>
      </c>
      <c r="K296" s="3">
        <v>1</v>
      </c>
      <c r="L296" s="3">
        <v>0</v>
      </c>
      <c r="M296" s="3">
        <v>1</v>
      </c>
      <c r="N296" s="3">
        <v>4</v>
      </c>
      <c r="O296" s="50">
        <v>0</v>
      </c>
      <c r="P296" s="50">
        <v>0</v>
      </c>
      <c r="Q296" s="3">
        <v>2</v>
      </c>
      <c r="R296" s="3">
        <v>2</v>
      </c>
      <c r="S296" s="3">
        <v>3</v>
      </c>
      <c r="T296" s="3">
        <v>0</v>
      </c>
      <c r="U296" s="3">
        <v>0</v>
      </c>
      <c r="V296" s="4">
        <v>1110000</v>
      </c>
      <c r="W296" s="5">
        <f t="shared" si="112"/>
        <v>29</v>
      </c>
      <c r="X296">
        <f t="shared" si="113"/>
        <v>0</v>
      </c>
      <c r="Y296">
        <f t="shared" si="114"/>
        <v>0</v>
      </c>
      <c r="Z296">
        <f t="shared" si="115"/>
        <v>0</v>
      </c>
      <c r="AA296">
        <f t="shared" si="116"/>
        <v>0</v>
      </c>
      <c r="AB296">
        <f t="shared" si="117"/>
        <v>0</v>
      </c>
      <c r="AC296">
        <f t="shared" si="118"/>
        <v>0</v>
      </c>
      <c r="AD296">
        <f t="shared" si="119"/>
        <v>0</v>
      </c>
      <c r="AE296">
        <f t="shared" si="120"/>
        <v>0</v>
      </c>
      <c r="AF296">
        <f t="shared" si="121"/>
        <v>0</v>
      </c>
      <c r="AG296">
        <f t="shared" si="122"/>
        <v>0</v>
      </c>
      <c r="AH296">
        <f t="shared" si="123"/>
        <v>0</v>
      </c>
      <c r="AI296">
        <f t="shared" si="124"/>
        <v>0</v>
      </c>
      <c r="AJ296">
        <f t="shared" si="125"/>
        <v>0</v>
      </c>
      <c r="AK296">
        <f t="shared" si="126"/>
        <v>0</v>
      </c>
      <c r="AL296">
        <f t="shared" si="127"/>
        <v>0</v>
      </c>
      <c r="AM296">
        <f t="shared" si="128"/>
        <v>0</v>
      </c>
      <c r="AN296">
        <f t="shared" si="129"/>
        <v>0</v>
      </c>
      <c r="AO296">
        <f t="shared" si="130"/>
        <v>0</v>
      </c>
      <c r="AP296">
        <f t="shared" si="131"/>
        <v>0</v>
      </c>
      <c r="AQ296">
        <f t="shared" si="132"/>
        <v>0</v>
      </c>
      <c r="AR296">
        <f t="shared" si="133"/>
        <v>0</v>
      </c>
      <c r="AS296">
        <f t="shared" si="134"/>
        <v>0</v>
      </c>
      <c r="AT296">
        <f t="shared" si="135"/>
        <v>0</v>
      </c>
      <c r="AU296">
        <f t="shared" si="136"/>
        <v>0</v>
      </c>
      <c r="AV296">
        <f t="shared" si="137"/>
        <v>0</v>
      </c>
      <c r="AW296">
        <f t="shared" si="138"/>
        <v>0</v>
      </c>
      <c r="AX296">
        <f t="shared" si="139"/>
        <v>1</v>
      </c>
    </row>
    <row r="297" spans="1:50" ht="63" x14ac:dyDescent="0.25">
      <c r="A297" s="115">
        <v>296</v>
      </c>
      <c r="B297" s="18" t="s">
        <v>915</v>
      </c>
      <c r="C297" s="18" t="s">
        <v>921</v>
      </c>
      <c r="D297" s="18" t="s">
        <v>922</v>
      </c>
      <c r="E297" s="19">
        <v>2649000</v>
      </c>
      <c r="F297" s="49">
        <v>10</v>
      </c>
      <c r="G297" s="18">
        <v>0</v>
      </c>
      <c r="H297" s="18">
        <v>5</v>
      </c>
      <c r="I297" s="18">
        <v>1</v>
      </c>
      <c r="J297" s="18">
        <v>0</v>
      </c>
      <c r="K297" s="18">
        <v>1</v>
      </c>
      <c r="L297" s="18">
        <v>0</v>
      </c>
      <c r="M297" s="18">
        <v>1</v>
      </c>
      <c r="N297" s="18">
        <v>3</v>
      </c>
      <c r="O297" s="30">
        <v>0</v>
      </c>
      <c r="P297" s="30">
        <v>0</v>
      </c>
      <c r="Q297" s="18">
        <v>2</v>
      </c>
      <c r="R297" s="18">
        <v>2</v>
      </c>
      <c r="S297" s="18">
        <v>3</v>
      </c>
      <c r="T297" s="18">
        <v>0</v>
      </c>
      <c r="U297" s="18">
        <v>0</v>
      </c>
      <c r="V297" s="19">
        <v>980130</v>
      </c>
      <c r="W297" s="5">
        <f t="shared" si="112"/>
        <v>28</v>
      </c>
      <c r="X297">
        <f t="shared" si="113"/>
        <v>0</v>
      </c>
      <c r="Y297">
        <f t="shared" si="114"/>
        <v>0</v>
      </c>
      <c r="Z297">
        <f t="shared" si="115"/>
        <v>0</v>
      </c>
      <c r="AA297">
        <f t="shared" si="116"/>
        <v>0</v>
      </c>
      <c r="AB297">
        <f t="shared" si="117"/>
        <v>0</v>
      </c>
      <c r="AC297">
        <f t="shared" si="118"/>
        <v>0</v>
      </c>
      <c r="AD297">
        <f t="shared" si="119"/>
        <v>0</v>
      </c>
      <c r="AE297">
        <f t="shared" si="120"/>
        <v>0</v>
      </c>
      <c r="AF297">
        <f t="shared" si="121"/>
        <v>0</v>
      </c>
      <c r="AG297">
        <f t="shared" si="122"/>
        <v>0</v>
      </c>
      <c r="AH297">
        <f t="shared" si="123"/>
        <v>0</v>
      </c>
      <c r="AI297">
        <f t="shared" si="124"/>
        <v>0</v>
      </c>
      <c r="AJ297">
        <f t="shared" si="125"/>
        <v>0</v>
      </c>
      <c r="AK297">
        <f t="shared" si="126"/>
        <v>0</v>
      </c>
      <c r="AL297">
        <f t="shared" si="127"/>
        <v>0</v>
      </c>
      <c r="AM297">
        <f t="shared" si="128"/>
        <v>0</v>
      </c>
      <c r="AN297">
        <f t="shared" si="129"/>
        <v>0</v>
      </c>
      <c r="AO297">
        <f t="shared" si="130"/>
        <v>0</v>
      </c>
      <c r="AP297">
        <f t="shared" si="131"/>
        <v>0</v>
      </c>
      <c r="AQ297">
        <f t="shared" si="132"/>
        <v>0</v>
      </c>
      <c r="AR297">
        <f t="shared" si="133"/>
        <v>0</v>
      </c>
      <c r="AS297">
        <f t="shared" si="134"/>
        <v>0</v>
      </c>
      <c r="AT297">
        <f t="shared" si="135"/>
        <v>0</v>
      </c>
      <c r="AU297">
        <f t="shared" si="136"/>
        <v>0</v>
      </c>
      <c r="AV297">
        <f t="shared" si="137"/>
        <v>0</v>
      </c>
      <c r="AW297">
        <f t="shared" si="138"/>
        <v>0</v>
      </c>
      <c r="AX297">
        <f t="shared" si="139"/>
        <v>1</v>
      </c>
    </row>
    <row r="298" spans="1:50" ht="126" x14ac:dyDescent="0.25">
      <c r="A298" s="115">
        <v>297</v>
      </c>
      <c r="B298" s="18" t="s">
        <v>915</v>
      </c>
      <c r="C298" s="18" t="s">
        <v>929</v>
      </c>
      <c r="D298" s="18" t="s">
        <v>930</v>
      </c>
      <c r="E298" s="19">
        <v>2000000</v>
      </c>
      <c r="F298" s="49">
        <v>10</v>
      </c>
      <c r="G298" s="18">
        <v>0</v>
      </c>
      <c r="H298" s="18">
        <v>3</v>
      </c>
      <c r="I298" s="18">
        <v>2</v>
      </c>
      <c r="J298" s="18">
        <v>0</v>
      </c>
      <c r="K298" s="18">
        <v>1</v>
      </c>
      <c r="L298" s="18">
        <v>0</v>
      </c>
      <c r="M298" s="18">
        <v>1</v>
      </c>
      <c r="N298" s="18">
        <v>4</v>
      </c>
      <c r="O298" s="30">
        <v>0</v>
      </c>
      <c r="P298" s="30">
        <v>0</v>
      </c>
      <c r="Q298" s="18">
        <v>2</v>
      </c>
      <c r="R298" s="18">
        <v>2</v>
      </c>
      <c r="S298" s="18">
        <v>3</v>
      </c>
      <c r="T298" s="18">
        <v>0</v>
      </c>
      <c r="U298" s="18">
        <v>0</v>
      </c>
      <c r="V298" s="19">
        <v>740000</v>
      </c>
      <c r="W298" s="5">
        <f t="shared" si="112"/>
        <v>28</v>
      </c>
      <c r="X298">
        <f t="shared" si="113"/>
        <v>0</v>
      </c>
      <c r="Y298">
        <f t="shared" si="114"/>
        <v>0</v>
      </c>
      <c r="Z298">
        <f t="shared" si="115"/>
        <v>0</v>
      </c>
      <c r="AA298">
        <f t="shared" si="116"/>
        <v>0</v>
      </c>
      <c r="AB298">
        <f t="shared" si="117"/>
        <v>0</v>
      </c>
      <c r="AC298">
        <f t="shared" si="118"/>
        <v>0</v>
      </c>
      <c r="AD298">
        <f t="shared" si="119"/>
        <v>0</v>
      </c>
      <c r="AE298">
        <f t="shared" si="120"/>
        <v>0</v>
      </c>
      <c r="AF298">
        <f t="shared" si="121"/>
        <v>0</v>
      </c>
      <c r="AG298">
        <f t="shared" si="122"/>
        <v>0</v>
      </c>
      <c r="AH298">
        <f t="shared" si="123"/>
        <v>0</v>
      </c>
      <c r="AI298">
        <f t="shared" si="124"/>
        <v>0</v>
      </c>
      <c r="AJ298">
        <f t="shared" si="125"/>
        <v>0</v>
      </c>
      <c r="AK298">
        <f t="shared" si="126"/>
        <v>0</v>
      </c>
      <c r="AL298">
        <f t="shared" si="127"/>
        <v>0</v>
      </c>
      <c r="AM298">
        <f t="shared" si="128"/>
        <v>0</v>
      </c>
      <c r="AN298">
        <f t="shared" si="129"/>
        <v>0</v>
      </c>
      <c r="AO298">
        <f t="shared" si="130"/>
        <v>0</v>
      </c>
      <c r="AP298">
        <f t="shared" si="131"/>
        <v>0</v>
      </c>
      <c r="AQ298">
        <f t="shared" si="132"/>
        <v>0</v>
      </c>
      <c r="AR298">
        <f t="shared" si="133"/>
        <v>0</v>
      </c>
      <c r="AS298">
        <f t="shared" si="134"/>
        <v>0</v>
      </c>
      <c r="AT298">
        <f t="shared" si="135"/>
        <v>0</v>
      </c>
      <c r="AU298">
        <f t="shared" si="136"/>
        <v>0</v>
      </c>
      <c r="AV298">
        <f t="shared" si="137"/>
        <v>0</v>
      </c>
      <c r="AW298">
        <f t="shared" si="138"/>
        <v>0</v>
      </c>
      <c r="AX298">
        <f t="shared" si="139"/>
        <v>1</v>
      </c>
    </row>
    <row r="299" spans="1:50" ht="47.25" x14ac:dyDescent="0.25">
      <c r="A299" s="115">
        <v>298</v>
      </c>
      <c r="B299" s="18" t="s">
        <v>915</v>
      </c>
      <c r="C299" s="18" t="s">
        <v>23</v>
      </c>
      <c r="D299" s="18" t="s">
        <v>1086</v>
      </c>
      <c r="E299" s="19">
        <v>3000000</v>
      </c>
      <c r="F299" s="49">
        <v>10</v>
      </c>
      <c r="G299" s="18">
        <v>0</v>
      </c>
      <c r="H299" s="18">
        <v>3</v>
      </c>
      <c r="I299" s="18">
        <v>1</v>
      </c>
      <c r="J299" s="18">
        <v>0</v>
      </c>
      <c r="K299" s="18">
        <v>1</v>
      </c>
      <c r="L299" s="18">
        <v>0</v>
      </c>
      <c r="M299" s="18">
        <v>1</v>
      </c>
      <c r="N299" s="18">
        <v>5</v>
      </c>
      <c r="O299" s="30">
        <v>0</v>
      </c>
      <c r="P299" s="30">
        <v>0</v>
      </c>
      <c r="Q299" s="18">
        <v>2</v>
      </c>
      <c r="R299" s="18">
        <v>2</v>
      </c>
      <c r="S299" s="18">
        <v>3</v>
      </c>
      <c r="T299" s="18">
        <v>0</v>
      </c>
      <c r="U299" s="18">
        <v>0</v>
      </c>
      <c r="V299" s="19">
        <v>1110000</v>
      </c>
      <c r="W299" s="5">
        <f t="shared" si="112"/>
        <v>28</v>
      </c>
      <c r="X299">
        <f t="shared" si="113"/>
        <v>0</v>
      </c>
      <c r="Y299">
        <f t="shared" si="114"/>
        <v>0</v>
      </c>
      <c r="Z299">
        <f t="shared" si="115"/>
        <v>0</v>
      </c>
      <c r="AA299">
        <f t="shared" si="116"/>
        <v>0</v>
      </c>
      <c r="AB299">
        <f t="shared" si="117"/>
        <v>0</v>
      </c>
      <c r="AC299">
        <f t="shared" si="118"/>
        <v>0</v>
      </c>
      <c r="AD299">
        <f t="shared" si="119"/>
        <v>0</v>
      </c>
      <c r="AE299">
        <f t="shared" si="120"/>
        <v>0</v>
      </c>
      <c r="AF299">
        <f t="shared" si="121"/>
        <v>0</v>
      </c>
      <c r="AG299">
        <f t="shared" si="122"/>
        <v>0</v>
      </c>
      <c r="AH299">
        <f t="shared" si="123"/>
        <v>0</v>
      </c>
      <c r="AI299">
        <f t="shared" si="124"/>
        <v>0</v>
      </c>
      <c r="AJ299">
        <f t="shared" si="125"/>
        <v>0</v>
      </c>
      <c r="AK299">
        <f t="shared" si="126"/>
        <v>0</v>
      </c>
      <c r="AL299">
        <f t="shared" si="127"/>
        <v>0</v>
      </c>
      <c r="AM299">
        <f t="shared" si="128"/>
        <v>0</v>
      </c>
      <c r="AN299">
        <f t="shared" si="129"/>
        <v>0</v>
      </c>
      <c r="AO299">
        <f t="shared" si="130"/>
        <v>0</v>
      </c>
      <c r="AP299">
        <f t="shared" si="131"/>
        <v>0</v>
      </c>
      <c r="AQ299">
        <f t="shared" si="132"/>
        <v>0</v>
      </c>
      <c r="AR299">
        <f t="shared" si="133"/>
        <v>0</v>
      </c>
      <c r="AS299">
        <f t="shared" si="134"/>
        <v>0</v>
      </c>
      <c r="AT299">
        <f t="shared" si="135"/>
        <v>0</v>
      </c>
      <c r="AU299">
        <f t="shared" si="136"/>
        <v>0</v>
      </c>
      <c r="AV299">
        <f t="shared" si="137"/>
        <v>0</v>
      </c>
      <c r="AW299">
        <f t="shared" si="138"/>
        <v>0</v>
      </c>
      <c r="AX299">
        <f t="shared" si="139"/>
        <v>1</v>
      </c>
    </row>
    <row r="300" spans="1:50" ht="157.5" x14ac:dyDescent="0.25">
      <c r="A300" s="115">
        <v>299</v>
      </c>
      <c r="B300" s="18" t="s">
        <v>915</v>
      </c>
      <c r="C300" s="18" t="s">
        <v>1089</v>
      </c>
      <c r="D300" s="18" t="s">
        <v>1090</v>
      </c>
      <c r="E300" s="19">
        <v>2600000</v>
      </c>
      <c r="F300" s="49">
        <v>10</v>
      </c>
      <c r="G300" s="18">
        <v>0</v>
      </c>
      <c r="H300" s="18">
        <v>3</v>
      </c>
      <c r="I300" s="18">
        <v>3</v>
      </c>
      <c r="J300" s="18">
        <v>0</v>
      </c>
      <c r="K300" s="18">
        <v>1</v>
      </c>
      <c r="L300" s="18">
        <v>0</v>
      </c>
      <c r="M300" s="18">
        <v>1</v>
      </c>
      <c r="N300" s="18">
        <v>3</v>
      </c>
      <c r="O300" s="30">
        <v>0</v>
      </c>
      <c r="P300" s="30">
        <v>0</v>
      </c>
      <c r="Q300" s="18">
        <v>2</v>
      </c>
      <c r="R300" s="18">
        <v>2</v>
      </c>
      <c r="S300" s="18">
        <v>3</v>
      </c>
      <c r="T300" s="18">
        <v>0</v>
      </c>
      <c r="U300" s="18">
        <v>0</v>
      </c>
      <c r="V300" s="19">
        <v>962000</v>
      </c>
      <c r="W300" s="5">
        <f t="shared" si="112"/>
        <v>28</v>
      </c>
      <c r="X300">
        <f t="shared" si="113"/>
        <v>0</v>
      </c>
      <c r="Y300">
        <f t="shared" si="114"/>
        <v>0</v>
      </c>
      <c r="Z300">
        <f t="shared" si="115"/>
        <v>0</v>
      </c>
      <c r="AA300">
        <f t="shared" si="116"/>
        <v>0</v>
      </c>
      <c r="AB300">
        <f t="shared" si="117"/>
        <v>0</v>
      </c>
      <c r="AC300">
        <f t="shared" si="118"/>
        <v>0</v>
      </c>
      <c r="AD300">
        <f t="shared" si="119"/>
        <v>0</v>
      </c>
      <c r="AE300">
        <f t="shared" si="120"/>
        <v>0</v>
      </c>
      <c r="AF300">
        <f t="shared" si="121"/>
        <v>0</v>
      </c>
      <c r="AG300">
        <f t="shared" si="122"/>
        <v>0</v>
      </c>
      <c r="AH300">
        <f t="shared" si="123"/>
        <v>0</v>
      </c>
      <c r="AI300">
        <f t="shared" si="124"/>
        <v>0</v>
      </c>
      <c r="AJ300">
        <f t="shared" si="125"/>
        <v>0</v>
      </c>
      <c r="AK300">
        <f t="shared" si="126"/>
        <v>0</v>
      </c>
      <c r="AL300">
        <f t="shared" si="127"/>
        <v>0</v>
      </c>
      <c r="AM300">
        <f t="shared" si="128"/>
        <v>0</v>
      </c>
      <c r="AN300">
        <f t="shared" si="129"/>
        <v>0</v>
      </c>
      <c r="AO300">
        <f t="shared" si="130"/>
        <v>0</v>
      </c>
      <c r="AP300">
        <f t="shared" si="131"/>
        <v>0</v>
      </c>
      <c r="AQ300">
        <f t="shared" si="132"/>
        <v>0</v>
      </c>
      <c r="AR300">
        <f t="shared" si="133"/>
        <v>0</v>
      </c>
      <c r="AS300">
        <f t="shared" si="134"/>
        <v>0</v>
      </c>
      <c r="AT300">
        <f t="shared" si="135"/>
        <v>0</v>
      </c>
      <c r="AU300">
        <f t="shared" si="136"/>
        <v>0</v>
      </c>
      <c r="AV300">
        <f t="shared" si="137"/>
        <v>0</v>
      </c>
      <c r="AW300">
        <f t="shared" si="138"/>
        <v>0</v>
      </c>
      <c r="AX300">
        <f t="shared" si="139"/>
        <v>1</v>
      </c>
    </row>
    <row r="301" spans="1:50" ht="110.25" x14ac:dyDescent="0.25">
      <c r="A301" s="115">
        <v>300</v>
      </c>
      <c r="B301" s="18" t="s">
        <v>915</v>
      </c>
      <c r="C301" s="18" t="s">
        <v>1102</v>
      </c>
      <c r="D301" s="18" t="s">
        <v>1103</v>
      </c>
      <c r="E301" s="19">
        <v>1500000</v>
      </c>
      <c r="F301" s="49">
        <v>10</v>
      </c>
      <c r="G301" s="18">
        <v>0</v>
      </c>
      <c r="H301" s="18">
        <v>5</v>
      </c>
      <c r="I301" s="18">
        <v>2</v>
      </c>
      <c r="J301" s="18">
        <v>0</v>
      </c>
      <c r="K301" s="18">
        <v>1</v>
      </c>
      <c r="L301" s="18">
        <v>0</v>
      </c>
      <c r="M301" s="18">
        <v>1</v>
      </c>
      <c r="N301" s="18">
        <v>2</v>
      </c>
      <c r="O301" s="30">
        <v>0</v>
      </c>
      <c r="P301" s="30">
        <v>0</v>
      </c>
      <c r="Q301" s="18">
        <v>2</v>
      </c>
      <c r="R301" s="18">
        <v>2</v>
      </c>
      <c r="S301" s="18">
        <v>3</v>
      </c>
      <c r="T301" s="18">
        <v>0</v>
      </c>
      <c r="U301" s="18">
        <v>0</v>
      </c>
      <c r="V301" s="19">
        <v>555000</v>
      </c>
      <c r="W301" s="5">
        <f t="shared" si="112"/>
        <v>28</v>
      </c>
      <c r="X301">
        <f t="shared" si="113"/>
        <v>0</v>
      </c>
      <c r="Y301">
        <f t="shared" si="114"/>
        <v>0</v>
      </c>
      <c r="Z301">
        <f t="shared" si="115"/>
        <v>0</v>
      </c>
      <c r="AA301">
        <f t="shared" si="116"/>
        <v>0</v>
      </c>
      <c r="AB301">
        <f t="shared" si="117"/>
        <v>0</v>
      </c>
      <c r="AC301">
        <f t="shared" si="118"/>
        <v>0</v>
      </c>
      <c r="AD301">
        <f t="shared" si="119"/>
        <v>0</v>
      </c>
      <c r="AE301">
        <f t="shared" si="120"/>
        <v>0</v>
      </c>
      <c r="AF301">
        <f t="shared" si="121"/>
        <v>0</v>
      </c>
      <c r="AG301">
        <f t="shared" si="122"/>
        <v>0</v>
      </c>
      <c r="AH301">
        <f t="shared" si="123"/>
        <v>0</v>
      </c>
      <c r="AI301">
        <f t="shared" si="124"/>
        <v>0</v>
      </c>
      <c r="AJ301">
        <f t="shared" si="125"/>
        <v>0</v>
      </c>
      <c r="AK301">
        <f t="shared" si="126"/>
        <v>0</v>
      </c>
      <c r="AL301">
        <f t="shared" si="127"/>
        <v>0</v>
      </c>
      <c r="AM301">
        <f t="shared" si="128"/>
        <v>0</v>
      </c>
      <c r="AN301">
        <f t="shared" si="129"/>
        <v>0</v>
      </c>
      <c r="AO301">
        <f t="shared" si="130"/>
        <v>0</v>
      </c>
      <c r="AP301">
        <f t="shared" si="131"/>
        <v>0</v>
      </c>
      <c r="AQ301">
        <f t="shared" si="132"/>
        <v>0</v>
      </c>
      <c r="AR301">
        <f t="shared" si="133"/>
        <v>0</v>
      </c>
      <c r="AS301">
        <f t="shared" si="134"/>
        <v>0</v>
      </c>
      <c r="AT301">
        <f t="shared" si="135"/>
        <v>0</v>
      </c>
      <c r="AU301">
        <f t="shared" si="136"/>
        <v>0</v>
      </c>
      <c r="AV301">
        <f t="shared" si="137"/>
        <v>0</v>
      </c>
      <c r="AW301">
        <f t="shared" si="138"/>
        <v>0</v>
      </c>
      <c r="AX301">
        <f t="shared" si="139"/>
        <v>1</v>
      </c>
    </row>
    <row r="302" spans="1:50" ht="78.75" x14ac:dyDescent="0.25">
      <c r="A302" s="115">
        <v>301</v>
      </c>
      <c r="B302" s="3" t="s">
        <v>1252</v>
      </c>
      <c r="C302" s="3" t="s">
        <v>1256</v>
      </c>
      <c r="D302" s="3" t="s">
        <v>1257</v>
      </c>
      <c r="E302" s="4">
        <v>1419864</v>
      </c>
      <c r="F302" s="24">
        <v>2</v>
      </c>
      <c r="G302" s="3">
        <v>0</v>
      </c>
      <c r="H302" s="3">
        <v>5</v>
      </c>
      <c r="I302" s="3">
        <v>2</v>
      </c>
      <c r="J302" s="3">
        <v>0</v>
      </c>
      <c r="K302" s="3">
        <v>5</v>
      </c>
      <c r="L302" s="3">
        <v>0</v>
      </c>
      <c r="M302" s="3">
        <v>1</v>
      </c>
      <c r="N302" s="3">
        <v>6</v>
      </c>
      <c r="O302" s="50">
        <v>0</v>
      </c>
      <c r="P302" s="50">
        <v>2</v>
      </c>
      <c r="Q302" s="3">
        <v>0</v>
      </c>
      <c r="R302" s="3">
        <v>2</v>
      </c>
      <c r="S302" s="3">
        <v>3</v>
      </c>
      <c r="T302" s="3">
        <v>0</v>
      </c>
      <c r="U302" s="3">
        <v>0</v>
      </c>
      <c r="V302" s="4">
        <v>909180</v>
      </c>
      <c r="W302" s="5">
        <f t="shared" si="112"/>
        <v>28</v>
      </c>
      <c r="X302">
        <f t="shared" si="113"/>
        <v>0</v>
      </c>
      <c r="Y302">
        <f t="shared" si="114"/>
        <v>0</v>
      </c>
      <c r="Z302">
        <f t="shared" si="115"/>
        <v>0</v>
      </c>
      <c r="AA302">
        <f t="shared" si="116"/>
        <v>0</v>
      </c>
      <c r="AB302">
        <f t="shared" si="117"/>
        <v>0</v>
      </c>
      <c r="AC302">
        <f t="shared" si="118"/>
        <v>0</v>
      </c>
      <c r="AD302">
        <f t="shared" si="119"/>
        <v>0</v>
      </c>
      <c r="AE302">
        <f t="shared" si="120"/>
        <v>0</v>
      </c>
      <c r="AF302">
        <f t="shared" si="121"/>
        <v>0</v>
      </c>
      <c r="AG302">
        <f t="shared" si="122"/>
        <v>0</v>
      </c>
      <c r="AH302">
        <f t="shared" si="123"/>
        <v>0</v>
      </c>
      <c r="AI302">
        <f t="shared" si="124"/>
        <v>0</v>
      </c>
      <c r="AJ302">
        <f t="shared" si="125"/>
        <v>0</v>
      </c>
      <c r="AK302">
        <f t="shared" si="126"/>
        <v>0</v>
      </c>
      <c r="AL302">
        <f t="shared" si="127"/>
        <v>0</v>
      </c>
      <c r="AM302">
        <f t="shared" si="128"/>
        <v>0</v>
      </c>
      <c r="AN302">
        <f t="shared" si="129"/>
        <v>0</v>
      </c>
      <c r="AO302">
        <f t="shared" si="130"/>
        <v>0</v>
      </c>
      <c r="AP302">
        <f t="shared" si="131"/>
        <v>0</v>
      </c>
      <c r="AQ302">
        <f t="shared" si="132"/>
        <v>0</v>
      </c>
      <c r="AR302">
        <f t="shared" si="133"/>
        <v>0</v>
      </c>
      <c r="AS302">
        <f t="shared" si="134"/>
        <v>0</v>
      </c>
      <c r="AT302">
        <f t="shared" si="135"/>
        <v>0</v>
      </c>
      <c r="AU302">
        <f t="shared" si="136"/>
        <v>0</v>
      </c>
      <c r="AV302">
        <f t="shared" si="137"/>
        <v>0</v>
      </c>
      <c r="AW302">
        <f t="shared" si="138"/>
        <v>1</v>
      </c>
      <c r="AX302">
        <f t="shared" si="139"/>
        <v>0</v>
      </c>
    </row>
    <row r="303" spans="1:50" ht="110.25" x14ac:dyDescent="0.25">
      <c r="A303" s="115">
        <v>302</v>
      </c>
      <c r="B303" s="3" t="s">
        <v>54</v>
      </c>
      <c r="C303" s="3" t="s">
        <v>23</v>
      </c>
      <c r="D303" s="3" t="s">
        <v>74</v>
      </c>
      <c r="E303" s="4">
        <v>1741617</v>
      </c>
      <c r="F303" s="24">
        <v>3</v>
      </c>
      <c r="G303" s="3">
        <v>4</v>
      </c>
      <c r="H303" s="3">
        <v>1</v>
      </c>
      <c r="I303" s="3">
        <v>1</v>
      </c>
      <c r="J303" s="3">
        <v>2</v>
      </c>
      <c r="K303" s="3">
        <v>2</v>
      </c>
      <c r="L303" s="3">
        <v>0</v>
      </c>
      <c r="M303" s="3">
        <v>1</v>
      </c>
      <c r="N303" s="3">
        <v>1</v>
      </c>
      <c r="O303" s="50">
        <v>1</v>
      </c>
      <c r="P303" s="50">
        <v>1</v>
      </c>
      <c r="Q303" s="3">
        <v>2</v>
      </c>
      <c r="R303" s="3">
        <v>2</v>
      </c>
      <c r="S303" s="3">
        <v>3</v>
      </c>
      <c r="T303" s="3">
        <v>3</v>
      </c>
      <c r="U303" s="3">
        <v>0</v>
      </c>
      <c r="V303" s="4">
        <v>1173759</v>
      </c>
      <c r="W303" s="5">
        <f t="shared" si="112"/>
        <v>27</v>
      </c>
      <c r="X303">
        <f t="shared" si="113"/>
        <v>0</v>
      </c>
      <c r="Y303">
        <f t="shared" si="114"/>
        <v>0</v>
      </c>
      <c r="Z303">
        <f t="shared" si="115"/>
        <v>0</v>
      </c>
      <c r="AA303">
        <f t="shared" si="116"/>
        <v>0</v>
      </c>
      <c r="AB303">
        <f t="shared" si="117"/>
        <v>0</v>
      </c>
      <c r="AC303">
        <f t="shared" si="118"/>
        <v>0</v>
      </c>
      <c r="AD303">
        <f t="shared" si="119"/>
        <v>0</v>
      </c>
      <c r="AE303">
        <f t="shared" si="120"/>
        <v>0</v>
      </c>
      <c r="AF303">
        <f t="shared" si="121"/>
        <v>0</v>
      </c>
      <c r="AG303">
        <f t="shared" si="122"/>
        <v>0</v>
      </c>
      <c r="AH303">
        <f t="shared" si="123"/>
        <v>0</v>
      </c>
      <c r="AI303">
        <f t="shared" si="124"/>
        <v>0</v>
      </c>
      <c r="AJ303">
        <f t="shared" si="125"/>
        <v>0</v>
      </c>
      <c r="AK303">
        <f t="shared" si="126"/>
        <v>0</v>
      </c>
      <c r="AL303">
        <f t="shared" si="127"/>
        <v>0</v>
      </c>
      <c r="AM303">
        <f t="shared" si="128"/>
        <v>0</v>
      </c>
      <c r="AN303">
        <f t="shared" si="129"/>
        <v>0</v>
      </c>
      <c r="AO303">
        <f t="shared" si="130"/>
        <v>0</v>
      </c>
      <c r="AP303">
        <f t="shared" si="131"/>
        <v>0</v>
      </c>
      <c r="AQ303">
        <f t="shared" si="132"/>
        <v>0</v>
      </c>
      <c r="AR303">
        <f t="shared" si="133"/>
        <v>1</v>
      </c>
      <c r="AS303">
        <f t="shared" si="134"/>
        <v>0</v>
      </c>
      <c r="AT303">
        <f t="shared" si="135"/>
        <v>0</v>
      </c>
      <c r="AU303">
        <f t="shared" si="136"/>
        <v>0</v>
      </c>
      <c r="AV303">
        <f t="shared" si="137"/>
        <v>0</v>
      </c>
      <c r="AW303">
        <f t="shared" si="138"/>
        <v>0</v>
      </c>
      <c r="AX303">
        <f t="shared" si="139"/>
        <v>0</v>
      </c>
    </row>
    <row r="304" spans="1:50" ht="63" x14ac:dyDescent="0.25">
      <c r="A304" s="115">
        <v>303</v>
      </c>
      <c r="B304" s="23" t="s">
        <v>346</v>
      </c>
      <c r="C304" s="23" t="s">
        <v>368</v>
      </c>
      <c r="D304" s="23" t="s">
        <v>370</v>
      </c>
      <c r="E304" s="9">
        <v>952774</v>
      </c>
      <c r="F304" s="24">
        <v>4</v>
      </c>
      <c r="G304" s="24">
        <v>3</v>
      </c>
      <c r="H304" s="24">
        <v>3</v>
      </c>
      <c r="I304" s="24">
        <v>1</v>
      </c>
      <c r="J304" s="24">
        <v>0</v>
      </c>
      <c r="K304" s="24">
        <v>1</v>
      </c>
      <c r="L304" s="24">
        <v>0</v>
      </c>
      <c r="M304" s="24">
        <v>1</v>
      </c>
      <c r="N304" s="24">
        <v>4</v>
      </c>
      <c r="O304" s="50">
        <v>1</v>
      </c>
      <c r="P304" s="50">
        <v>1</v>
      </c>
      <c r="Q304" s="24">
        <v>0</v>
      </c>
      <c r="R304" s="24">
        <v>2</v>
      </c>
      <c r="S304" s="24">
        <v>3</v>
      </c>
      <c r="T304" s="24">
        <v>3</v>
      </c>
      <c r="U304" s="24">
        <v>0</v>
      </c>
      <c r="V304" s="19">
        <v>657414.06000000006</v>
      </c>
      <c r="W304" s="5">
        <f t="shared" si="112"/>
        <v>27</v>
      </c>
      <c r="X304">
        <f t="shared" si="113"/>
        <v>0</v>
      </c>
      <c r="Y304">
        <f t="shared" si="114"/>
        <v>0</v>
      </c>
      <c r="Z304">
        <f t="shared" si="115"/>
        <v>0</v>
      </c>
      <c r="AA304">
        <f t="shared" si="116"/>
        <v>0</v>
      </c>
      <c r="AB304">
        <f t="shared" si="117"/>
        <v>0</v>
      </c>
      <c r="AC304">
        <f t="shared" si="118"/>
        <v>0</v>
      </c>
      <c r="AD304">
        <f t="shared" si="119"/>
        <v>0</v>
      </c>
      <c r="AE304">
        <f t="shared" si="120"/>
        <v>0</v>
      </c>
      <c r="AF304">
        <f t="shared" si="121"/>
        <v>0</v>
      </c>
      <c r="AG304">
        <f t="shared" si="122"/>
        <v>0</v>
      </c>
      <c r="AH304">
        <f t="shared" si="123"/>
        <v>0</v>
      </c>
      <c r="AI304">
        <f t="shared" si="124"/>
        <v>0</v>
      </c>
      <c r="AJ304">
        <f t="shared" si="125"/>
        <v>0</v>
      </c>
      <c r="AK304">
        <f t="shared" si="126"/>
        <v>0</v>
      </c>
      <c r="AL304">
        <f t="shared" si="127"/>
        <v>0</v>
      </c>
      <c r="AM304">
        <f t="shared" si="128"/>
        <v>0</v>
      </c>
      <c r="AN304">
        <f t="shared" si="129"/>
        <v>1</v>
      </c>
      <c r="AO304">
        <f t="shared" si="130"/>
        <v>0</v>
      </c>
      <c r="AP304">
        <f t="shared" si="131"/>
        <v>0</v>
      </c>
      <c r="AQ304">
        <f t="shared" si="132"/>
        <v>0</v>
      </c>
      <c r="AR304">
        <f t="shared" si="133"/>
        <v>0</v>
      </c>
      <c r="AS304">
        <f t="shared" si="134"/>
        <v>0</v>
      </c>
      <c r="AT304">
        <f t="shared" si="135"/>
        <v>0</v>
      </c>
      <c r="AU304">
        <f t="shared" si="136"/>
        <v>0</v>
      </c>
      <c r="AV304">
        <f t="shared" si="137"/>
        <v>0</v>
      </c>
      <c r="AW304">
        <f t="shared" si="138"/>
        <v>0</v>
      </c>
      <c r="AX304">
        <f t="shared" si="139"/>
        <v>0</v>
      </c>
    </row>
    <row r="305" spans="1:50" ht="63" x14ac:dyDescent="0.25">
      <c r="A305" s="115">
        <v>304</v>
      </c>
      <c r="B305" s="3" t="s">
        <v>1258</v>
      </c>
      <c r="C305" s="3" t="s">
        <v>249</v>
      </c>
      <c r="D305" s="3" t="s">
        <v>1268</v>
      </c>
      <c r="E305" s="4">
        <v>617500</v>
      </c>
      <c r="F305" s="24">
        <v>10</v>
      </c>
      <c r="G305" s="3">
        <v>0</v>
      </c>
      <c r="H305" s="3">
        <v>5</v>
      </c>
      <c r="I305" s="3">
        <v>1</v>
      </c>
      <c r="J305" s="3">
        <v>0</v>
      </c>
      <c r="K305" s="3">
        <v>1</v>
      </c>
      <c r="L305" s="3">
        <v>0</v>
      </c>
      <c r="M305" s="3">
        <v>1</v>
      </c>
      <c r="N305" s="3">
        <v>2</v>
      </c>
      <c r="O305" s="50">
        <v>0</v>
      </c>
      <c r="P305" s="50">
        <v>0</v>
      </c>
      <c r="Q305" s="3">
        <v>2</v>
      </c>
      <c r="R305" s="3">
        <v>2</v>
      </c>
      <c r="S305" s="3">
        <v>3</v>
      </c>
      <c r="T305" s="3">
        <v>0</v>
      </c>
      <c r="U305" s="3">
        <v>0</v>
      </c>
      <c r="V305" s="4">
        <v>271700</v>
      </c>
      <c r="W305" s="5">
        <f t="shared" si="112"/>
        <v>27</v>
      </c>
      <c r="X305">
        <f t="shared" si="113"/>
        <v>0</v>
      </c>
      <c r="Y305">
        <f t="shared" si="114"/>
        <v>0</v>
      </c>
      <c r="Z305">
        <f t="shared" si="115"/>
        <v>0</v>
      </c>
      <c r="AA305">
        <f t="shared" si="116"/>
        <v>0</v>
      </c>
      <c r="AB305">
        <f t="shared" si="117"/>
        <v>0</v>
      </c>
      <c r="AC305">
        <f t="shared" si="118"/>
        <v>0</v>
      </c>
      <c r="AD305">
        <f t="shared" si="119"/>
        <v>0</v>
      </c>
      <c r="AE305">
        <f t="shared" si="120"/>
        <v>0</v>
      </c>
      <c r="AF305">
        <f t="shared" si="121"/>
        <v>0</v>
      </c>
      <c r="AG305">
        <f t="shared" si="122"/>
        <v>0</v>
      </c>
      <c r="AH305">
        <f t="shared" si="123"/>
        <v>0</v>
      </c>
      <c r="AI305">
        <f t="shared" si="124"/>
        <v>0</v>
      </c>
      <c r="AJ305">
        <f t="shared" si="125"/>
        <v>0</v>
      </c>
      <c r="AK305">
        <f t="shared" si="126"/>
        <v>0</v>
      </c>
      <c r="AL305">
        <f t="shared" si="127"/>
        <v>0</v>
      </c>
      <c r="AM305">
        <f t="shared" si="128"/>
        <v>0</v>
      </c>
      <c r="AN305">
        <f t="shared" si="129"/>
        <v>0</v>
      </c>
      <c r="AO305">
        <f t="shared" si="130"/>
        <v>0</v>
      </c>
      <c r="AP305">
        <f t="shared" si="131"/>
        <v>0</v>
      </c>
      <c r="AQ305">
        <f t="shared" si="132"/>
        <v>0</v>
      </c>
      <c r="AR305">
        <f t="shared" si="133"/>
        <v>0</v>
      </c>
      <c r="AS305">
        <f t="shared" si="134"/>
        <v>0</v>
      </c>
      <c r="AT305">
        <f t="shared" si="135"/>
        <v>0</v>
      </c>
      <c r="AU305">
        <f t="shared" si="136"/>
        <v>0</v>
      </c>
      <c r="AV305">
        <f t="shared" si="137"/>
        <v>0</v>
      </c>
      <c r="AW305">
        <f t="shared" si="138"/>
        <v>0</v>
      </c>
      <c r="AX305">
        <f t="shared" si="139"/>
        <v>1</v>
      </c>
    </row>
    <row r="306" spans="1:50" ht="47.25" x14ac:dyDescent="0.25">
      <c r="A306" s="115">
        <v>305</v>
      </c>
      <c r="B306" s="18" t="s">
        <v>964</v>
      </c>
      <c r="C306" s="18" t="s">
        <v>731</v>
      </c>
      <c r="D306" s="18" t="s">
        <v>1310</v>
      </c>
      <c r="E306" s="19">
        <v>1461881</v>
      </c>
      <c r="F306" s="49">
        <v>0</v>
      </c>
      <c r="G306" s="18">
        <v>0</v>
      </c>
      <c r="H306" s="18">
        <v>5</v>
      </c>
      <c r="I306" s="18">
        <v>3</v>
      </c>
      <c r="J306" s="18">
        <v>0</v>
      </c>
      <c r="K306" s="18">
        <v>1</v>
      </c>
      <c r="L306" s="18">
        <v>0</v>
      </c>
      <c r="M306" s="18">
        <v>1</v>
      </c>
      <c r="N306" s="18">
        <v>10</v>
      </c>
      <c r="O306" s="30">
        <v>0</v>
      </c>
      <c r="P306" s="30">
        <v>2</v>
      </c>
      <c r="Q306" s="18">
        <v>0</v>
      </c>
      <c r="R306" s="18">
        <v>2</v>
      </c>
      <c r="S306" s="18">
        <v>3</v>
      </c>
      <c r="T306" s="18">
        <v>0</v>
      </c>
      <c r="U306" s="18">
        <v>0</v>
      </c>
      <c r="V306" s="19">
        <v>964841</v>
      </c>
      <c r="W306" s="5">
        <f t="shared" si="112"/>
        <v>27</v>
      </c>
      <c r="X306">
        <f t="shared" si="113"/>
        <v>0</v>
      </c>
      <c r="Y306">
        <f t="shared" si="114"/>
        <v>0</v>
      </c>
      <c r="Z306">
        <f t="shared" si="115"/>
        <v>0</v>
      </c>
      <c r="AA306">
        <f t="shared" si="116"/>
        <v>0</v>
      </c>
      <c r="AB306">
        <f t="shared" si="117"/>
        <v>0</v>
      </c>
      <c r="AC306">
        <f t="shared" si="118"/>
        <v>0</v>
      </c>
      <c r="AD306">
        <f t="shared" si="119"/>
        <v>0</v>
      </c>
      <c r="AE306">
        <f t="shared" si="120"/>
        <v>0</v>
      </c>
      <c r="AF306">
        <f t="shared" si="121"/>
        <v>0</v>
      </c>
      <c r="AG306">
        <f t="shared" si="122"/>
        <v>0</v>
      </c>
      <c r="AH306">
        <f t="shared" si="123"/>
        <v>0</v>
      </c>
      <c r="AI306">
        <f t="shared" si="124"/>
        <v>0</v>
      </c>
      <c r="AJ306">
        <f t="shared" si="125"/>
        <v>0</v>
      </c>
      <c r="AK306">
        <f t="shared" si="126"/>
        <v>0</v>
      </c>
      <c r="AL306">
        <f t="shared" si="127"/>
        <v>0</v>
      </c>
      <c r="AM306">
        <f t="shared" si="128"/>
        <v>0</v>
      </c>
      <c r="AN306">
        <f t="shared" si="129"/>
        <v>0</v>
      </c>
      <c r="AO306">
        <f t="shared" si="130"/>
        <v>0</v>
      </c>
      <c r="AP306">
        <f t="shared" si="131"/>
        <v>1</v>
      </c>
      <c r="AQ306">
        <f t="shared" si="132"/>
        <v>0</v>
      </c>
      <c r="AR306">
        <f t="shared" si="133"/>
        <v>0</v>
      </c>
      <c r="AS306">
        <f t="shared" si="134"/>
        <v>0</v>
      </c>
      <c r="AT306">
        <f t="shared" si="135"/>
        <v>0</v>
      </c>
      <c r="AU306">
        <f t="shared" si="136"/>
        <v>0</v>
      </c>
      <c r="AV306">
        <f t="shared" si="137"/>
        <v>0</v>
      </c>
      <c r="AW306">
        <f t="shared" si="138"/>
        <v>0</v>
      </c>
      <c r="AX306">
        <f t="shared" si="139"/>
        <v>0</v>
      </c>
    </row>
    <row r="307" spans="1:50" ht="47.25" x14ac:dyDescent="0.25">
      <c r="A307" s="115">
        <v>306</v>
      </c>
      <c r="B307" s="23" t="s">
        <v>1464</v>
      </c>
      <c r="C307" s="23" t="s">
        <v>23</v>
      </c>
      <c r="D307" s="23" t="s">
        <v>1465</v>
      </c>
      <c r="E307" s="4">
        <v>609459</v>
      </c>
      <c r="F307" s="24">
        <v>4</v>
      </c>
      <c r="G307" s="23">
        <v>0</v>
      </c>
      <c r="H307" s="23">
        <v>5</v>
      </c>
      <c r="I307" s="23">
        <v>1</v>
      </c>
      <c r="J307" s="23">
        <v>0</v>
      </c>
      <c r="K307" s="23">
        <v>5</v>
      </c>
      <c r="L307" s="23">
        <v>0</v>
      </c>
      <c r="M307" s="23">
        <v>1</v>
      </c>
      <c r="N307" s="23">
        <v>6</v>
      </c>
      <c r="O307" s="50">
        <v>0</v>
      </c>
      <c r="P307" s="50">
        <v>0</v>
      </c>
      <c r="Q307" s="23">
        <v>0</v>
      </c>
      <c r="R307" s="23">
        <v>2</v>
      </c>
      <c r="S307" s="23">
        <v>3</v>
      </c>
      <c r="T307" s="23">
        <v>0</v>
      </c>
      <c r="U307" s="23">
        <v>0</v>
      </c>
      <c r="V307" s="4">
        <v>372280</v>
      </c>
      <c r="W307" s="5">
        <f t="shared" si="112"/>
        <v>27</v>
      </c>
      <c r="X307">
        <f t="shared" si="113"/>
        <v>0</v>
      </c>
      <c r="Y307">
        <f t="shared" si="114"/>
        <v>0</v>
      </c>
      <c r="Z307">
        <f t="shared" si="115"/>
        <v>0</v>
      </c>
      <c r="AA307">
        <f t="shared" si="116"/>
        <v>0</v>
      </c>
      <c r="AB307">
        <f t="shared" si="117"/>
        <v>0</v>
      </c>
      <c r="AC307">
        <f t="shared" si="118"/>
        <v>0</v>
      </c>
      <c r="AD307">
        <f t="shared" si="119"/>
        <v>0</v>
      </c>
      <c r="AE307">
        <f t="shared" si="120"/>
        <v>0</v>
      </c>
      <c r="AF307">
        <f t="shared" si="121"/>
        <v>0</v>
      </c>
      <c r="AG307">
        <f t="shared" si="122"/>
        <v>0</v>
      </c>
      <c r="AH307">
        <f t="shared" si="123"/>
        <v>0</v>
      </c>
      <c r="AI307">
        <f t="shared" si="124"/>
        <v>0</v>
      </c>
      <c r="AJ307">
        <f t="shared" si="125"/>
        <v>0</v>
      </c>
      <c r="AK307">
        <f t="shared" si="126"/>
        <v>0</v>
      </c>
      <c r="AL307">
        <f t="shared" si="127"/>
        <v>0</v>
      </c>
      <c r="AM307">
        <f t="shared" si="128"/>
        <v>0</v>
      </c>
      <c r="AN307">
        <f t="shared" si="129"/>
        <v>0</v>
      </c>
      <c r="AO307">
        <f t="shared" si="130"/>
        <v>0</v>
      </c>
      <c r="AP307">
        <f t="shared" si="131"/>
        <v>0</v>
      </c>
      <c r="AQ307">
        <f t="shared" si="132"/>
        <v>0</v>
      </c>
      <c r="AR307">
        <f t="shared" si="133"/>
        <v>1</v>
      </c>
      <c r="AS307">
        <f t="shared" si="134"/>
        <v>0</v>
      </c>
      <c r="AT307">
        <f t="shared" si="135"/>
        <v>0</v>
      </c>
      <c r="AU307">
        <f t="shared" si="136"/>
        <v>0</v>
      </c>
      <c r="AV307">
        <f t="shared" si="137"/>
        <v>0</v>
      </c>
      <c r="AW307">
        <f t="shared" si="138"/>
        <v>0</v>
      </c>
      <c r="AX307">
        <f t="shared" si="139"/>
        <v>0</v>
      </c>
    </row>
    <row r="308" spans="1:50" ht="94.5" x14ac:dyDescent="0.25">
      <c r="A308" s="115">
        <v>307</v>
      </c>
      <c r="B308" s="3" t="s">
        <v>54</v>
      </c>
      <c r="C308" s="3" t="s">
        <v>59</v>
      </c>
      <c r="D308" s="3" t="s">
        <v>60</v>
      </c>
      <c r="E308" s="4">
        <v>2527200</v>
      </c>
      <c r="F308" s="24">
        <v>3</v>
      </c>
      <c r="G308" s="3">
        <v>4</v>
      </c>
      <c r="H308" s="3">
        <v>3</v>
      </c>
      <c r="I308" s="3">
        <v>3</v>
      </c>
      <c r="J308" s="3">
        <v>0</v>
      </c>
      <c r="K308" s="3">
        <v>1</v>
      </c>
      <c r="L308" s="3">
        <v>0</v>
      </c>
      <c r="M308" s="3">
        <v>1</v>
      </c>
      <c r="N308" s="3">
        <v>5</v>
      </c>
      <c r="O308" s="50">
        <v>1</v>
      </c>
      <c r="P308" s="50">
        <v>1</v>
      </c>
      <c r="Q308" s="3">
        <v>2</v>
      </c>
      <c r="R308" s="3">
        <v>2</v>
      </c>
      <c r="S308" s="3">
        <v>0</v>
      </c>
      <c r="T308" s="3">
        <v>0</v>
      </c>
      <c r="U308" s="3">
        <v>0</v>
      </c>
      <c r="V308" s="4">
        <v>1711200</v>
      </c>
      <c r="W308" s="5">
        <f t="shared" si="112"/>
        <v>26</v>
      </c>
      <c r="X308">
        <f t="shared" si="113"/>
        <v>0</v>
      </c>
      <c r="Y308">
        <f t="shared" si="114"/>
        <v>0</v>
      </c>
      <c r="Z308">
        <f t="shared" si="115"/>
        <v>0</v>
      </c>
      <c r="AA308">
        <f t="shared" si="116"/>
        <v>0</v>
      </c>
      <c r="AB308">
        <f t="shared" si="117"/>
        <v>0</v>
      </c>
      <c r="AC308">
        <f t="shared" si="118"/>
        <v>0</v>
      </c>
      <c r="AD308">
        <f t="shared" si="119"/>
        <v>0</v>
      </c>
      <c r="AE308">
        <f t="shared" si="120"/>
        <v>0</v>
      </c>
      <c r="AF308">
        <f t="shared" si="121"/>
        <v>0</v>
      </c>
      <c r="AG308">
        <f t="shared" si="122"/>
        <v>0</v>
      </c>
      <c r="AH308">
        <f t="shared" si="123"/>
        <v>0</v>
      </c>
      <c r="AI308">
        <f t="shared" si="124"/>
        <v>0</v>
      </c>
      <c r="AJ308">
        <f t="shared" si="125"/>
        <v>0</v>
      </c>
      <c r="AK308">
        <f t="shared" si="126"/>
        <v>0</v>
      </c>
      <c r="AL308">
        <f t="shared" si="127"/>
        <v>0</v>
      </c>
      <c r="AM308">
        <f t="shared" si="128"/>
        <v>0</v>
      </c>
      <c r="AN308">
        <f t="shared" si="129"/>
        <v>0</v>
      </c>
      <c r="AO308">
        <f t="shared" si="130"/>
        <v>0</v>
      </c>
      <c r="AP308">
        <f t="shared" si="131"/>
        <v>0</v>
      </c>
      <c r="AQ308">
        <f t="shared" si="132"/>
        <v>0</v>
      </c>
      <c r="AR308">
        <f t="shared" si="133"/>
        <v>1</v>
      </c>
      <c r="AS308">
        <f t="shared" si="134"/>
        <v>0</v>
      </c>
      <c r="AT308">
        <f t="shared" si="135"/>
        <v>0</v>
      </c>
      <c r="AU308">
        <f t="shared" si="136"/>
        <v>0</v>
      </c>
      <c r="AV308">
        <f t="shared" si="137"/>
        <v>0</v>
      </c>
      <c r="AW308">
        <f t="shared" si="138"/>
        <v>0</v>
      </c>
      <c r="AX308">
        <f t="shared" si="139"/>
        <v>0</v>
      </c>
    </row>
    <row r="309" spans="1:50" ht="63" x14ac:dyDescent="0.25">
      <c r="A309" s="115">
        <v>308</v>
      </c>
      <c r="B309" s="23" t="s">
        <v>346</v>
      </c>
      <c r="C309" s="23" t="s">
        <v>368</v>
      </c>
      <c r="D309" s="23" t="s">
        <v>371</v>
      </c>
      <c r="E309" s="9">
        <v>1905551</v>
      </c>
      <c r="F309" s="24">
        <v>4</v>
      </c>
      <c r="G309" s="24">
        <v>3</v>
      </c>
      <c r="H309" s="24">
        <v>3</v>
      </c>
      <c r="I309" s="24">
        <v>3</v>
      </c>
      <c r="J309" s="21">
        <v>0</v>
      </c>
      <c r="K309" s="24">
        <v>1</v>
      </c>
      <c r="L309" s="24">
        <v>0</v>
      </c>
      <c r="M309" s="24">
        <v>1</v>
      </c>
      <c r="N309" s="24">
        <v>1</v>
      </c>
      <c r="O309" s="50">
        <v>1</v>
      </c>
      <c r="P309" s="50">
        <v>1</v>
      </c>
      <c r="Q309" s="24">
        <v>0</v>
      </c>
      <c r="R309" s="24">
        <v>2</v>
      </c>
      <c r="S309" s="24">
        <v>3</v>
      </c>
      <c r="T309" s="24">
        <v>3</v>
      </c>
      <c r="U309" s="24">
        <v>0</v>
      </c>
      <c r="V309" s="9">
        <v>1314830.19</v>
      </c>
      <c r="W309" s="5">
        <f t="shared" si="112"/>
        <v>26</v>
      </c>
      <c r="X309">
        <f t="shared" si="113"/>
        <v>0</v>
      </c>
      <c r="Y309">
        <f t="shared" si="114"/>
        <v>0</v>
      </c>
      <c r="Z309">
        <f t="shared" si="115"/>
        <v>0</v>
      </c>
      <c r="AA309">
        <f t="shared" si="116"/>
        <v>0</v>
      </c>
      <c r="AB309">
        <f t="shared" si="117"/>
        <v>0</v>
      </c>
      <c r="AC309">
        <f t="shared" si="118"/>
        <v>0</v>
      </c>
      <c r="AD309">
        <f t="shared" si="119"/>
        <v>0</v>
      </c>
      <c r="AE309">
        <f t="shared" si="120"/>
        <v>0</v>
      </c>
      <c r="AF309">
        <f t="shared" si="121"/>
        <v>0</v>
      </c>
      <c r="AG309">
        <f t="shared" si="122"/>
        <v>0</v>
      </c>
      <c r="AH309">
        <f t="shared" si="123"/>
        <v>0</v>
      </c>
      <c r="AI309">
        <f t="shared" si="124"/>
        <v>0</v>
      </c>
      <c r="AJ309">
        <f t="shared" si="125"/>
        <v>0</v>
      </c>
      <c r="AK309">
        <f t="shared" si="126"/>
        <v>0</v>
      </c>
      <c r="AL309">
        <f t="shared" si="127"/>
        <v>0</v>
      </c>
      <c r="AM309">
        <f t="shared" si="128"/>
        <v>0</v>
      </c>
      <c r="AN309">
        <f t="shared" si="129"/>
        <v>1</v>
      </c>
      <c r="AO309">
        <f t="shared" si="130"/>
        <v>0</v>
      </c>
      <c r="AP309">
        <f t="shared" si="131"/>
        <v>0</v>
      </c>
      <c r="AQ309">
        <f t="shared" si="132"/>
        <v>0</v>
      </c>
      <c r="AR309">
        <f t="shared" si="133"/>
        <v>0</v>
      </c>
      <c r="AS309">
        <f t="shared" si="134"/>
        <v>0</v>
      </c>
      <c r="AT309">
        <f t="shared" si="135"/>
        <v>0</v>
      </c>
      <c r="AU309">
        <f t="shared" si="136"/>
        <v>0</v>
      </c>
      <c r="AV309">
        <f t="shared" si="137"/>
        <v>0</v>
      </c>
      <c r="AW309">
        <f t="shared" si="138"/>
        <v>0</v>
      </c>
      <c r="AX309">
        <f t="shared" si="139"/>
        <v>0</v>
      </c>
    </row>
    <row r="310" spans="1:50" ht="47.25" x14ac:dyDescent="0.25">
      <c r="A310" s="115">
        <v>309</v>
      </c>
      <c r="B310" s="3" t="s">
        <v>964</v>
      </c>
      <c r="C310" s="3" t="s">
        <v>731</v>
      </c>
      <c r="D310" s="3" t="s">
        <v>1300</v>
      </c>
      <c r="E310" s="19">
        <v>1199640</v>
      </c>
      <c r="F310" s="49">
        <v>2</v>
      </c>
      <c r="G310" s="18">
        <v>0</v>
      </c>
      <c r="H310" s="18">
        <v>5</v>
      </c>
      <c r="I310" s="18">
        <v>3</v>
      </c>
      <c r="J310" s="18">
        <v>0</v>
      </c>
      <c r="K310" s="18">
        <v>3</v>
      </c>
      <c r="L310" s="18">
        <v>0</v>
      </c>
      <c r="M310" s="18">
        <v>1</v>
      </c>
      <c r="N310" s="18">
        <v>4</v>
      </c>
      <c r="O310" s="30">
        <v>0</v>
      </c>
      <c r="P310" s="30">
        <v>3</v>
      </c>
      <c r="Q310" s="18">
        <v>0</v>
      </c>
      <c r="R310" s="18">
        <v>2</v>
      </c>
      <c r="S310" s="18">
        <v>3</v>
      </c>
      <c r="T310" s="18">
        <v>0</v>
      </c>
      <c r="U310" s="18">
        <v>0</v>
      </c>
      <c r="V310" s="19">
        <v>791763</v>
      </c>
      <c r="W310" s="5">
        <f t="shared" si="112"/>
        <v>26</v>
      </c>
      <c r="X310">
        <f t="shared" si="113"/>
        <v>0</v>
      </c>
      <c r="Y310">
        <f t="shared" si="114"/>
        <v>0</v>
      </c>
      <c r="Z310">
        <f t="shared" si="115"/>
        <v>0</v>
      </c>
      <c r="AA310">
        <f t="shared" si="116"/>
        <v>0</v>
      </c>
      <c r="AB310">
        <f t="shared" si="117"/>
        <v>0</v>
      </c>
      <c r="AC310">
        <f t="shared" si="118"/>
        <v>0</v>
      </c>
      <c r="AD310">
        <f t="shared" si="119"/>
        <v>0</v>
      </c>
      <c r="AE310">
        <f t="shared" si="120"/>
        <v>0</v>
      </c>
      <c r="AF310">
        <f t="shared" si="121"/>
        <v>0</v>
      </c>
      <c r="AG310">
        <f t="shared" si="122"/>
        <v>0</v>
      </c>
      <c r="AH310">
        <f t="shared" si="123"/>
        <v>0</v>
      </c>
      <c r="AI310">
        <f t="shared" si="124"/>
        <v>0</v>
      </c>
      <c r="AJ310">
        <f t="shared" si="125"/>
        <v>0</v>
      </c>
      <c r="AK310">
        <f t="shared" si="126"/>
        <v>0</v>
      </c>
      <c r="AL310">
        <f t="shared" si="127"/>
        <v>0</v>
      </c>
      <c r="AM310">
        <f t="shared" si="128"/>
        <v>0</v>
      </c>
      <c r="AN310">
        <f t="shared" si="129"/>
        <v>0</v>
      </c>
      <c r="AO310">
        <f t="shared" si="130"/>
        <v>0</v>
      </c>
      <c r="AP310">
        <f t="shared" si="131"/>
        <v>1</v>
      </c>
      <c r="AQ310">
        <f t="shared" si="132"/>
        <v>0</v>
      </c>
      <c r="AR310">
        <f t="shared" si="133"/>
        <v>0</v>
      </c>
      <c r="AS310">
        <f t="shared" si="134"/>
        <v>0</v>
      </c>
      <c r="AT310">
        <f t="shared" si="135"/>
        <v>0</v>
      </c>
      <c r="AU310">
        <f t="shared" si="136"/>
        <v>0</v>
      </c>
      <c r="AV310">
        <f t="shared" si="137"/>
        <v>0</v>
      </c>
      <c r="AW310">
        <f t="shared" si="138"/>
        <v>0</v>
      </c>
      <c r="AX310">
        <f t="shared" si="139"/>
        <v>0</v>
      </c>
    </row>
    <row r="311" spans="1:50" ht="63" x14ac:dyDescent="0.25">
      <c r="A311" s="115">
        <v>310</v>
      </c>
      <c r="B311" s="23" t="s">
        <v>1139</v>
      </c>
      <c r="C311" s="23" t="s">
        <v>1601</v>
      </c>
      <c r="D311" s="23" t="s">
        <v>1602</v>
      </c>
      <c r="E311" s="23">
        <v>724194</v>
      </c>
      <c r="F311" s="23">
        <v>0</v>
      </c>
      <c r="G311" s="23">
        <v>0</v>
      </c>
      <c r="H311" s="23">
        <v>5</v>
      </c>
      <c r="I311" s="23">
        <v>2</v>
      </c>
      <c r="J311" s="23">
        <v>0</v>
      </c>
      <c r="K311" s="23">
        <v>1</v>
      </c>
      <c r="L311" s="23">
        <v>0</v>
      </c>
      <c r="M311" s="23">
        <v>1</v>
      </c>
      <c r="N311" s="23">
        <v>3</v>
      </c>
      <c r="O311" s="23">
        <v>0</v>
      </c>
      <c r="P311" s="23">
        <v>0</v>
      </c>
      <c r="Q311" s="23">
        <v>9</v>
      </c>
      <c r="R311" s="23">
        <v>2</v>
      </c>
      <c r="S311" s="23">
        <v>3</v>
      </c>
      <c r="T311" s="23">
        <v>0</v>
      </c>
      <c r="U311" s="23">
        <v>0</v>
      </c>
      <c r="V311" s="23">
        <v>485210</v>
      </c>
      <c r="W311" s="5">
        <f t="shared" si="112"/>
        <v>26</v>
      </c>
      <c r="X311">
        <f t="shared" si="113"/>
        <v>0</v>
      </c>
      <c r="Y311">
        <f t="shared" si="114"/>
        <v>0</v>
      </c>
      <c r="Z311">
        <f t="shared" si="115"/>
        <v>0</v>
      </c>
      <c r="AA311">
        <f t="shared" si="116"/>
        <v>0</v>
      </c>
      <c r="AB311">
        <f t="shared" si="117"/>
        <v>0</v>
      </c>
      <c r="AC311">
        <f t="shared" si="118"/>
        <v>0</v>
      </c>
      <c r="AD311">
        <f t="shared" si="119"/>
        <v>0</v>
      </c>
      <c r="AE311">
        <f t="shared" si="120"/>
        <v>0</v>
      </c>
      <c r="AF311">
        <f t="shared" si="121"/>
        <v>0</v>
      </c>
      <c r="AG311">
        <f t="shared" si="122"/>
        <v>0</v>
      </c>
      <c r="AH311">
        <f t="shared" si="123"/>
        <v>0</v>
      </c>
      <c r="AI311">
        <f t="shared" si="124"/>
        <v>0</v>
      </c>
      <c r="AJ311">
        <f t="shared" si="125"/>
        <v>0</v>
      </c>
      <c r="AK311">
        <f t="shared" si="126"/>
        <v>0</v>
      </c>
      <c r="AL311">
        <f t="shared" si="127"/>
        <v>0</v>
      </c>
      <c r="AM311">
        <f t="shared" si="128"/>
        <v>0</v>
      </c>
      <c r="AN311">
        <f t="shared" si="129"/>
        <v>0</v>
      </c>
      <c r="AO311">
        <f t="shared" si="130"/>
        <v>0</v>
      </c>
      <c r="AP311">
        <f t="shared" si="131"/>
        <v>0</v>
      </c>
      <c r="AQ311">
        <f t="shared" si="132"/>
        <v>0</v>
      </c>
      <c r="AR311">
        <f t="shared" si="133"/>
        <v>0</v>
      </c>
      <c r="AS311">
        <f t="shared" si="134"/>
        <v>0</v>
      </c>
      <c r="AT311">
        <f t="shared" si="135"/>
        <v>1</v>
      </c>
      <c r="AU311">
        <f t="shared" si="136"/>
        <v>0</v>
      </c>
      <c r="AV311">
        <f t="shared" si="137"/>
        <v>0</v>
      </c>
      <c r="AW311">
        <f t="shared" si="138"/>
        <v>0</v>
      </c>
      <c r="AX311">
        <f t="shared" si="139"/>
        <v>0</v>
      </c>
    </row>
    <row r="312" spans="1:50" ht="63" x14ac:dyDescent="0.25">
      <c r="A312" s="115">
        <v>311</v>
      </c>
      <c r="B312" s="23" t="s">
        <v>346</v>
      </c>
      <c r="C312" s="23" t="s">
        <v>368</v>
      </c>
      <c r="D312" s="23" t="s">
        <v>369</v>
      </c>
      <c r="E312" s="9">
        <v>833679</v>
      </c>
      <c r="F312" s="24">
        <v>4</v>
      </c>
      <c r="G312" s="24">
        <v>3</v>
      </c>
      <c r="H312" s="24">
        <v>3</v>
      </c>
      <c r="I312" s="24">
        <v>2</v>
      </c>
      <c r="J312" s="24">
        <v>0</v>
      </c>
      <c r="K312" s="24">
        <v>1</v>
      </c>
      <c r="L312" s="24">
        <v>0</v>
      </c>
      <c r="M312" s="24">
        <v>1</v>
      </c>
      <c r="N312" s="24">
        <v>1</v>
      </c>
      <c r="O312" s="50">
        <v>1</v>
      </c>
      <c r="P312" s="50">
        <v>1</v>
      </c>
      <c r="Q312" s="24">
        <v>0</v>
      </c>
      <c r="R312" s="24">
        <v>2</v>
      </c>
      <c r="S312" s="24">
        <v>3</v>
      </c>
      <c r="T312" s="24">
        <v>3</v>
      </c>
      <c r="U312" s="24">
        <v>0</v>
      </c>
      <c r="V312" s="19">
        <v>575238.51</v>
      </c>
      <c r="W312" s="5">
        <f t="shared" si="112"/>
        <v>25</v>
      </c>
      <c r="X312">
        <f t="shared" si="113"/>
        <v>0</v>
      </c>
      <c r="Y312">
        <f t="shared" si="114"/>
        <v>0</v>
      </c>
      <c r="Z312">
        <f t="shared" si="115"/>
        <v>0</v>
      </c>
      <c r="AA312">
        <f t="shared" si="116"/>
        <v>0</v>
      </c>
      <c r="AB312">
        <f t="shared" si="117"/>
        <v>0</v>
      </c>
      <c r="AC312">
        <f t="shared" si="118"/>
        <v>0</v>
      </c>
      <c r="AD312">
        <f t="shared" si="119"/>
        <v>0</v>
      </c>
      <c r="AE312">
        <f t="shared" si="120"/>
        <v>0</v>
      </c>
      <c r="AF312">
        <f t="shared" si="121"/>
        <v>0</v>
      </c>
      <c r="AG312">
        <f t="shared" si="122"/>
        <v>0</v>
      </c>
      <c r="AH312">
        <f t="shared" si="123"/>
        <v>0</v>
      </c>
      <c r="AI312">
        <f t="shared" si="124"/>
        <v>0</v>
      </c>
      <c r="AJ312">
        <f t="shared" si="125"/>
        <v>0</v>
      </c>
      <c r="AK312">
        <f t="shared" si="126"/>
        <v>0</v>
      </c>
      <c r="AL312">
        <f t="shared" si="127"/>
        <v>0</v>
      </c>
      <c r="AM312">
        <f t="shared" si="128"/>
        <v>0</v>
      </c>
      <c r="AN312">
        <f t="shared" si="129"/>
        <v>1</v>
      </c>
      <c r="AO312">
        <f t="shared" si="130"/>
        <v>0</v>
      </c>
      <c r="AP312">
        <f t="shared" si="131"/>
        <v>0</v>
      </c>
      <c r="AQ312">
        <f t="shared" si="132"/>
        <v>0</v>
      </c>
      <c r="AR312">
        <f t="shared" si="133"/>
        <v>0</v>
      </c>
      <c r="AS312">
        <f t="shared" si="134"/>
        <v>0</v>
      </c>
      <c r="AT312">
        <f t="shared" si="135"/>
        <v>0</v>
      </c>
      <c r="AU312">
        <f t="shared" si="136"/>
        <v>0</v>
      </c>
      <c r="AV312">
        <f t="shared" si="137"/>
        <v>0</v>
      </c>
      <c r="AW312">
        <f t="shared" si="138"/>
        <v>0</v>
      </c>
      <c r="AX312">
        <f t="shared" si="139"/>
        <v>0</v>
      </c>
    </row>
    <row r="313" spans="1:50" ht="63" x14ac:dyDescent="0.25">
      <c r="A313" s="115">
        <v>312</v>
      </c>
      <c r="B313" s="35" t="s">
        <v>346</v>
      </c>
      <c r="C313" s="35" t="s">
        <v>951</v>
      </c>
      <c r="D313" s="35" t="s">
        <v>959</v>
      </c>
      <c r="E313" s="36">
        <v>2885889</v>
      </c>
      <c r="F313" s="25">
        <v>1</v>
      </c>
      <c r="G313" s="35">
        <v>7</v>
      </c>
      <c r="H313" s="35">
        <v>1</v>
      </c>
      <c r="I313" s="35">
        <v>2</v>
      </c>
      <c r="J313" s="35">
        <v>2</v>
      </c>
      <c r="K313" s="35">
        <v>1</v>
      </c>
      <c r="L313" s="35">
        <v>0</v>
      </c>
      <c r="M313" s="35">
        <v>1</v>
      </c>
      <c r="N313" s="35">
        <v>4</v>
      </c>
      <c r="O313" s="25">
        <v>0</v>
      </c>
      <c r="P313" s="25">
        <v>0</v>
      </c>
      <c r="Q313" s="35">
        <v>0</v>
      </c>
      <c r="R313" s="35">
        <v>0</v>
      </c>
      <c r="S313" s="35">
        <v>3</v>
      </c>
      <c r="T313" s="35">
        <v>3</v>
      </c>
      <c r="U313" s="35">
        <v>0</v>
      </c>
      <c r="V313" s="36">
        <v>2308711.2000000002</v>
      </c>
      <c r="W313" s="5">
        <f t="shared" si="112"/>
        <v>25</v>
      </c>
      <c r="X313">
        <f t="shared" si="113"/>
        <v>0</v>
      </c>
      <c r="Y313">
        <f t="shared" si="114"/>
        <v>0</v>
      </c>
      <c r="Z313">
        <f t="shared" si="115"/>
        <v>0</v>
      </c>
      <c r="AA313">
        <f t="shared" si="116"/>
        <v>0</v>
      </c>
      <c r="AB313">
        <f t="shared" si="117"/>
        <v>0</v>
      </c>
      <c r="AC313">
        <f t="shared" si="118"/>
        <v>0</v>
      </c>
      <c r="AD313">
        <f t="shared" si="119"/>
        <v>0</v>
      </c>
      <c r="AE313">
        <f t="shared" si="120"/>
        <v>0</v>
      </c>
      <c r="AF313">
        <f t="shared" si="121"/>
        <v>0</v>
      </c>
      <c r="AG313">
        <f t="shared" si="122"/>
        <v>0</v>
      </c>
      <c r="AH313">
        <f t="shared" si="123"/>
        <v>0</v>
      </c>
      <c r="AI313">
        <f t="shared" si="124"/>
        <v>0</v>
      </c>
      <c r="AJ313">
        <f t="shared" si="125"/>
        <v>0</v>
      </c>
      <c r="AK313">
        <f t="shared" si="126"/>
        <v>0</v>
      </c>
      <c r="AL313">
        <f t="shared" si="127"/>
        <v>0</v>
      </c>
      <c r="AM313">
        <f t="shared" si="128"/>
        <v>0</v>
      </c>
      <c r="AN313">
        <f t="shared" si="129"/>
        <v>1</v>
      </c>
      <c r="AO313">
        <f t="shared" si="130"/>
        <v>0</v>
      </c>
      <c r="AP313">
        <f t="shared" si="131"/>
        <v>0</v>
      </c>
      <c r="AQ313">
        <f t="shared" si="132"/>
        <v>0</v>
      </c>
      <c r="AR313">
        <f t="shared" si="133"/>
        <v>0</v>
      </c>
      <c r="AS313">
        <f t="shared" si="134"/>
        <v>0</v>
      </c>
      <c r="AT313">
        <f t="shared" si="135"/>
        <v>0</v>
      </c>
      <c r="AU313">
        <f t="shared" si="136"/>
        <v>0</v>
      </c>
      <c r="AV313">
        <f t="shared" si="137"/>
        <v>0</v>
      </c>
      <c r="AW313">
        <f t="shared" si="138"/>
        <v>0</v>
      </c>
      <c r="AX313">
        <f t="shared" si="139"/>
        <v>0</v>
      </c>
    </row>
    <row r="314" spans="1:50" ht="47.25" x14ac:dyDescent="0.25">
      <c r="A314" s="115">
        <v>313</v>
      </c>
      <c r="B314" s="24" t="s">
        <v>964</v>
      </c>
      <c r="C314" s="23" t="s">
        <v>23</v>
      </c>
      <c r="D314" s="23" t="s">
        <v>972</v>
      </c>
      <c r="E314" s="4">
        <v>419137</v>
      </c>
      <c r="F314" s="24">
        <v>1</v>
      </c>
      <c r="G314" s="23">
        <v>0</v>
      </c>
      <c r="H314" s="23">
        <v>5</v>
      </c>
      <c r="I314" s="23">
        <v>1</v>
      </c>
      <c r="J314" s="23">
        <v>0</v>
      </c>
      <c r="K314" s="23">
        <v>2</v>
      </c>
      <c r="L314" s="23">
        <v>0</v>
      </c>
      <c r="M314" s="23">
        <v>1</v>
      </c>
      <c r="N314" s="23">
        <v>10</v>
      </c>
      <c r="O314" s="50">
        <v>0</v>
      </c>
      <c r="P314" s="50">
        <v>0</v>
      </c>
      <c r="Q314" s="23">
        <v>0</v>
      </c>
      <c r="R314" s="23">
        <v>2</v>
      </c>
      <c r="S314" s="23">
        <v>3</v>
      </c>
      <c r="T314" s="23">
        <v>0</v>
      </c>
      <c r="U314" s="23">
        <v>0</v>
      </c>
      <c r="V314" s="4">
        <v>276630</v>
      </c>
      <c r="W314" s="5">
        <f t="shared" si="112"/>
        <v>25</v>
      </c>
      <c r="X314">
        <f t="shared" si="113"/>
        <v>0</v>
      </c>
      <c r="Y314">
        <f t="shared" si="114"/>
        <v>0</v>
      </c>
      <c r="Z314">
        <f t="shared" si="115"/>
        <v>0</v>
      </c>
      <c r="AA314">
        <f t="shared" si="116"/>
        <v>0</v>
      </c>
      <c r="AB314">
        <f t="shared" si="117"/>
        <v>0</v>
      </c>
      <c r="AC314">
        <f t="shared" si="118"/>
        <v>0</v>
      </c>
      <c r="AD314">
        <f t="shared" si="119"/>
        <v>0</v>
      </c>
      <c r="AE314">
        <f t="shared" si="120"/>
        <v>0</v>
      </c>
      <c r="AF314">
        <f t="shared" si="121"/>
        <v>0</v>
      </c>
      <c r="AG314">
        <f t="shared" si="122"/>
        <v>0</v>
      </c>
      <c r="AH314">
        <f t="shared" si="123"/>
        <v>0</v>
      </c>
      <c r="AI314">
        <f t="shared" si="124"/>
        <v>0</v>
      </c>
      <c r="AJ314">
        <f t="shared" si="125"/>
        <v>0</v>
      </c>
      <c r="AK314">
        <f t="shared" si="126"/>
        <v>0</v>
      </c>
      <c r="AL314">
        <f t="shared" si="127"/>
        <v>0</v>
      </c>
      <c r="AM314">
        <f t="shared" si="128"/>
        <v>0</v>
      </c>
      <c r="AN314">
        <f t="shared" si="129"/>
        <v>0</v>
      </c>
      <c r="AO314">
        <f t="shared" si="130"/>
        <v>0</v>
      </c>
      <c r="AP314">
        <f t="shared" si="131"/>
        <v>1</v>
      </c>
      <c r="AQ314">
        <f t="shared" si="132"/>
        <v>0</v>
      </c>
      <c r="AR314">
        <f t="shared" si="133"/>
        <v>0</v>
      </c>
      <c r="AS314">
        <f t="shared" si="134"/>
        <v>0</v>
      </c>
      <c r="AT314">
        <f t="shared" si="135"/>
        <v>0</v>
      </c>
      <c r="AU314">
        <f t="shared" si="136"/>
        <v>0</v>
      </c>
      <c r="AV314">
        <f t="shared" si="137"/>
        <v>0</v>
      </c>
      <c r="AW314">
        <f t="shared" si="138"/>
        <v>0</v>
      </c>
      <c r="AX314">
        <f t="shared" si="139"/>
        <v>0</v>
      </c>
    </row>
    <row r="315" spans="1:50" ht="173.25" x14ac:dyDescent="0.25">
      <c r="A315" s="115">
        <v>314</v>
      </c>
      <c r="B315" s="18" t="s">
        <v>915</v>
      </c>
      <c r="C315" s="18" t="s">
        <v>1106</v>
      </c>
      <c r="D315" s="18" t="s">
        <v>1107</v>
      </c>
      <c r="E315" s="19">
        <v>1300000</v>
      </c>
      <c r="F315" s="49">
        <v>10</v>
      </c>
      <c r="G315" s="18">
        <v>0</v>
      </c>
      <c r="H315" s="18">
        <v>3</v>
      </c>
      <c r="I315" s="18">
        <v>0</v>
      </c>
      <c r="J315" s="18">
        <v>0</v>
      </c>
      <c r="K315" s="18">
        <v>1</v>
      </c>
      <c r="L315" s="18">
        <v>0</v>
      </c>
      <c r="M315" s="18">
        <v>1</v>
      </c>
      <c r="N315" s="18">
        <v>3</v>
      </c>
      <c r="O315" s="30">
        <v>0</v>
      </c>
      <c r="P315" s="30">
        <v>0</v>
      </c>
      <c r="Q315" s="18">
        <v>2</v>
      </c>
      <c r="R315" s="18">
        <v>2</v>
      </c>
      <c r="S315" s="18">
        <v>3</v>
      </c>
      <c r="T315" s="18">
        <v>0</v>
      </c>
      <c r="U315" s="18">
        <v>0</v>
      </c>
      <c r="V315" s="19">
        <v>481000</v>
      </c>
      <c r="W315" s="5">
        <f t="shared" si="112"/>
        <v>25</v>
      </c>
      <c r="X315">
        <f t="shared" si="113"/>
        <v>0</v>
      </c>
      <c r="Y315">
        <f t="shared" si="114"/>
        <v>0</v>
      </c>
      <c r="Z315">
        <f t="shared" si="115"/>
        <v>0</v>
      </c>
      <c r="AA315">
        <f t="shared" si="116"/>
        <v>0</v>
      </c>
      <c r="AB315">
        <f t="shared" si="117"/>
        <v>0</v>
      </c>
      <c r="AC315">
        <f t="shared" si="118"/>
        <v>0</v>
      </c>
      <c r="AD315">
        <f t="shared" si="119"/>
        <v>0</v>
      </c>
      <c r="AE315">
        <f t="shared" si="120"/>
        <v>0</v>
      </c>
      <c r="AF315">
        <f t="shared" si="121"/>
        <v>0</v>
      </c>
      <c r="AG315">
        <f t="shared" si="122"/>
        <v>0</v>
      </c>
      <c r="AH315">
        <f t="shared" si="123"/>
        <v>0</v>
      </c>
      <c r="AI315">
        <f t="shared" si="124"/>
        <v>0</v>
      </c>
      <c r="AJ315">
        <f t="shared" si="125"/>
        <v>0</v>
      </c>
      <c r="AK315">
        <f t="shared" si="126"/>
        <v>0</v>
      </c>
      <c r="AL315">
        <f t="shared" si="127"/>
        <v>0</v>
      </c>
      <c r="AM315">
        <f t="shared" si="128"/>
        <v>0</v>
      </c>
      <c r="AN315">
        <f t="shared" si="129"/>
        <v>0</v>
      </c>
      <c r="AO315">
        <f t="shared" si="130"/>
        <v>0</v>
      </c>
      <c r="AP315">
        <f t="shared" si="131"/>
        <v>0</v>
      </c>
      <c r="AQ315">
        <f t="shared" si="132"/>
        <v>0</v>
      </c>
      <c r="AR315">
        <f t="shared" si="133"/>
        <v>0</v>
      </c>
      <c r="AS315">
        <f t="shared" si="134"/>
        <v>0</v>
      </c>
      <c r="AT315">
        <f t="shared" si="135"/>
        <v>0</v>
      </c>
      <c r="AU315">
        <f t="shared" si="136"/>
        <v>0</v>
      </c>
      <c r="AV315">
        <f t="shared" si="137"/>
        <v>0</v>
      </c>
      <c r="AW315">
        <f t="shared" si="138"/>
        <v>0</v>
      </c>
      <c r="AX315">
        <f t="shared" si="139"/>
        <v>1</v>
      </c>
    </row>
    <row r="316" spans="1:50" ht="47.25" x14ac:dyDescent="0.25">
      <c r="A316" s="115">
        <v>315</v>
      </c>
      <c r="B316" s="23" t="s">
        <v>346</v>
      </c>
      <c r="C316" s="23" t="s">
        <v>372</v>
      </c>
      <c r="D316" s="23" t="s">
        <v>373</v>
      </c>
      <c r="E316" s="19">
        <v>1643095</v>
      </c>
      <c r="F316" s="24">
        <v>4</v>
      </c>
      <c r="G316" s="21">
        <v>3</v>
      </c>
      <c r="H316" s="21">
        <v>3</v>
      </c>
      <c r="I316" s="21">
        <v>3</v>
      </c>
      <c r="J316" s="21">
        <v>0</v>
      </c>
      <c r="K316" s="21">
        <v>1</v>
      </c>
      <c r="L316" s="21">
        <v>0</v>
      </c>
      <c r="M316" s="21">
        <v>1</v>
      </c>
      <c r="N316" s="21">
        <v>1</v>
      </c>
      <c r="O316" s="30">
        <v>0</v>
      </c>
      <c r="P316" s="30">
        <v>0</v>
      </c>
      <c r="Q316" s="21">
        <v>0</v>
      </c>
      <c r="R316" s="21">
        <v>2</v>
      </c>
      <c r="S316" s="21">
        <v>3</v>
      </c>
      <c r="T316" s="21">
        <v>3</v>
      </c>
      <c r="U316" s="21">
        <v>0</v>
      </c>
      <c r="V316" s="19">
        <v>1133735.55</v>
      </c>
      <c r="W316" s="5">
        <f t="shared" si="112"/>
        <v>24</v>
      </c>
      <c r="X316">
        <f t="shared" si="113"/>
        <v>0</v>
      </c>
      <c r="Y316">
        <f t="shared" si="114"/>
        <v>0</v>
      </c>
      <c r="Z316">
        <f t="shared" si="115"/>
        <v>0</v>
      </c>
      <c r="AA316">
        <f t="shared" si="116"/>
        <v>0</v>
      </c>
      <c r="AB316">
        <f t="shared" si="117"/>
        <v>0</v>
      </c>
      <c r="AC316">
        <f t="shared" si="118"/>
        <v>0</v>
      </c>
      <c r="AD316">
        <f t="shared" si="119"/>
        <v>0</v>
      </c>
      <c r="AE316">
        <f t="shared" si="120"/>
        <v>0</v>
      </c>
      <c r="AF316">
        <f t="shared" si="121"/>
        <v>0</v>
      </c>
      <c r="AG316">
        <f t="shared" si="122"/>
        <v>0</v>
      </c>
      <c r="AH316">
        <f t="shared" si="123"/>
        <v>0</v>
      </c>
      <c r="AI316">
        <f t="shared" si="124"/>
        <v>0</v>
      </c>
      <c r="AJ316">
        <f t="shared" si="125"/>
        <v>0</v>
      </c>
      <c r="AK316">
        <f t="shared" si="126"/>
        <v>0</v>
      </c>
      <c r="AL316">
        <f t="shared" si="127"/>
        <v>0</v>
      </c>
      <c r="AM316">
        <f t="shared" si="128"/>
        <v>0</v>
      </c>
      <c r="AN316">
        <f t="shared" si="129"/>
        <v>1</v>
      </c>
      <c r="AO316">
        <f t="shared" si="130"/>
        <v>0</v>
      </c>
      <c r="AP316">
        <f t="shared" si="131"/>
        <v>0</v>
      </c>
      <c r="AQ316">
        <f t="shared" si="132"/>
        <v>0</v>
      </c>
      <c r="AR316">
        <f t="shared" si="133"/>
        <v>0</v>
      </c>
      <c r="AS316">
        <f t="shared" si="134"/>
        <v>0</v>
      </c>
      <c r="AT316">
        <f t="shared" si="135"/>
        <v>0</v>
      </c>
      <c r="AU316">
        <f t="shared" si="136"/>
        <v>0</v>
      </c>
      <c r="AV316">
        <f t="shared" si="137"/>
        <v>0</v>
      </c>
      <c r="AW316">
        <f t="shared" si="138"/>
        <v>0</v>
      </c>
      <c r="AX316">
        <f t="shared" si="139"/>
        <v>0</v>
      </c>
    </row>
    <row r="317" spans="1:50" ht="47.25" x14ac:dyDescent="0.25">
      <c r="A317" s="115">
        <v>316</v>
      </c>
      <c r="B317" s="18" t="s">
        <v>964</v>
      </c>
      <c r="C317" s="18" t="s">
        <v>1305</v>
      </c>
      <c r="D317" s="18" t="s">
        <v>1306</v>
      </c>
      <c r="E317" s="19">
        <v>853483</v>
      </c>
      <c r="F317" s="49">
        <v>1</v>
      </c>
      <c r="G317" s="18">
        <v>0</v>
      </c>
      <c r="H317" s="18">
        <v>5</v>
      </c>
      <c r="I317" s="18">
        <v>1</v>
      </c>
      <c r="J317" s="18">
        <v>0</v>
      </c>
      <c r="K317" s="18">
        <v>5</v>
      </c>
      <c r="L317" s="18">
        <v>0</v>
      </c>
      <c r="M317" s="18">
        <v>1</v>
      </c>
      <c r="N317" s="18">
        <v>6</v>
      </c>
      <c r="O317" s="30">
        <v>0</v>
      </c>
      <c r="P317" s="30">
        <v>0</v>
      </c>
      <c r="Q317" s="18">
        <v>0</v>
      </c>
      <c r="R317" s="18">
        <v>2</v>
      </c>
      <c r="S317" s="18">
        <v>3</v>
      </c>
      <c r="T317" s="18">
        <v>0</v>
      </c>
      <c r="U317" s="18">
        <v>0</v>
      </c>
      <c r="V317" s="19">
        <v>563299</v>
      </c>
      <c r="W317" s="5">
        <f t="shared" si="112"/>
        <v>24</v>
      </c>
      <c r="X317">
        <f t="shared" si="113"/>
        <v>0</v>
      </c>
      <c r="Y317">
        <f t="shared" si="114"/>
        <v>0</v>
      </c>
      <c r="Z317">
        <f t="shared" si="115"/>
        <v>0</v>
      </c>
      <c r="AA317">
        <f t="shared" si="116"/>
        <v>0</v>
      </c>
      <c r="AB317">
        <f t="shared" si="117"/>
        <v>0</v>
      </c>
      <c r="AC317">
        <f t="shared" si="118"/>
        <v>0</v>
      </c>
      <c r="AD317">
        <f t="shared" si="119"/>
        <v>0</v>
      </c>
      <c r="AE317">
        <f t="shared" si="120"/>
        <v>0</v>
      </c>
      <c r="AF317">
        <f t="shared" si="121"/>
        <v>0</v>
      </c>
      <c r="AG317">
        <f t="shared" si="122"/>
        <v>0</v>
      </c>
      <c r="AH317">
        <f t="shared" si="123"/>
        <v>0</v>
      </c>
      <c r="AI317">
        <f t="shared" si="124"/>
        <v>0</v>
      </c>
      <c r="AJ317">
        <f t="shared" si="125"/>
        <v>0</v>
      </c>
      <c r="AK317">
        <f t="shared" si="126"/>
        <v>0</v>
      </c>
      <c r="AL317">
        <f t="shared" si="127"/>
        <v>0</v>
      </c>
      <c r="AM317">
        <f t="shared" si="128"/>
        <v>0</v>
      </c>
      <c r="AN317">
        <f t="shared" si="129"/>
        <v>0</v>
      </c>
      <c r="AO317">
        <f t="shared" si="130"/>
        <v>0</v>
      </c>
      <c r="AP317">
        <f t="shared" si="131"/>
        <v>1</v>
      </c>
      <c r="AQ317">
        <f t="shared" si="132"/>
        <v>0</v>
      </c>
      <c r="AR317">
        <f t="shared" si="133"/>
        <v>0</v>
      </c>
      <c r="AS317">
        <f t="shared" si="134"/>
        <v>0</v>
      </c>
      <c r="AT317">
        <f t="shared" si="135"/>
        <v>0</v>
      </c>
      <c r="AU317">
        <f t="shared" si="136"/>
        <v>0</v>
      </c>
      <c r="AV317">
        <f t="shared" si="137"/>
        <v>0</v>
      </c>
      <c r="AW317">
        <f t="shared" si="138"/>
        <v>0</v>
      </c>
      <c r="AX317">
        <f t="shared" si="139"/>
        <v>0</v>
      </c>
    </row>
    <row r="318" spans="1:50" ht="47.25" x14ac:dyDescent="0.25">
      <c r="A318" s="115">
        <v>317</v>
      </c>
      <c r="B318" s="23" t="s">
        <v>346</v>
      </c>
      <c r="C318" s="23" t="s">
        <v>372</v>
      </c>
      <c r="D318" s="23" t="s">
        <v>375</v>
      </c>
      <c r="E318" s="19">
        <v>1173639</v>
      </c>
      <c r="F318" s="24">
        <v>4</v>
      </c>
      <c r="G318" s="21">
        <v>3</v>
      </c>
      <c r="H318" s="21">
        <v>3</v>
      </c>
      <c r="I318" s="21">
        <v>2</v>
      </c>
      <c r="J318" s="21">
        <v>0</v>
      </c>
      <c r="K318" s="21">
        <v>1</v>
      </c>
      <c r="L318" s="21">
        <v>0</v>
      </c>
      <c r="M318" s="21">
        <v>1</v>
      </c>
      <c r="N318" s="21">
        <v>1</v>
      </c>
      <c r="O318" s="30">
        <v>0</v>
      </c>
      <c r="P318" s="30">
        <v>0</v>
      </c>
      <c r="Q318" s="21">
        <v>0</v>
      </c>
      <c r="R318" s="21">
        <v>2</v>
      </c>
      <c r="S318" s="21">
        <v>3</v>
      </c>
      <c r="T318" s="21">
        <v>3</v>
      </c>
      <c r="U318" s="21">
        <v>0</v>
      </c>
      <c r="V318" s="19">
        <v>809810.91</v>
      </c>
      <c r="W318" s="5">
        <f t="shared" si="112"/>
        <v>23</v>
      </c>
      <c r="X318">
        <f t="shared" si="113"/>
        <v>0</v>
      </c>
      <c r="Y318">
        <f t="shared" si="114"/>
        <v>0</v>
      </c>
      <c r="Z318">
        <f t="shared" si="115"/>
        <v>0</v>
      </c>
      <c r="AA318">
        <f t="shared" si="116"/>
        <v>0</v>
      </c>
      <c r="AB318">
        <f t="shared" si="117"/>
        <v>0</v>
      </c>
      <c r="AC318">
        <f t="shared" si="118"/>
        <v>0</v>
      </c>
      <c r="AD318">
        <f t="shared" si="119"/>
        <v>0</v>
      </c>
      <c r="AE318">
        <f t="shared" si="120"/>
        <v>0</v>
      </c>
      <c r="AF318">
        <f t="shared" si="121"/>
        <v>0</v>
      </c>
      <c r="AG318">
        <f t="shared" si="122"/>
        <v>0</v>
      </c>
      <c r="AH318">
        <f t="shared" si="123"/>
        <v>0</v>
      </c>
      <c r="AI318">
        <f t="shared" si="124"/>
        <v>0</v>
      </c>
      <c r="AJ318">
        <f t="shared" si="125"/>
        <v>0</v>
      </c>
      <c r="AK318">
        <f t="shared" si="126"/>
        <v>0</v>
      </c>
      <c r="AL318">
        <f t="shared" si="127"/>
        <v>0</v>
      </c>
      <c r="AM318">
        <f t="shared" si="128"/>
        <v>0</v>
      </c>
      <c r="AN318">
        <f t="shared" si="129"/>
        <v>1</v>
      </c>
      <c r="AO318">
        <f t="shared" si="130"/>
        <v>0</v>
      </c>
      <c r="AP318">
        <f t="shared" si="131"/>
        <v>0</v>
      </c>
      <c r="AQ318">
        <f t="shared" si="132"/>
        <v>0</v>
      </c>
      <c r="AR318">
        <f t="shared" si="133"/>
        <v>0</v>
      </c>
      <c r="AS318">
        <f t="shared" si="134"/>
        <v>0</v>
      </c>
      <c r="AT318">
        <f t="shared" si="135"/>
        <v>0</v>
      </c>
      <c r="AU318">
        <f t="shared" si="136"/>
        <v>0</v>
      </c>
      <c r="AV318">
        <f t="shared" si="137"/>
        <v>0</v>
      </c>
      <c r="AW318">
        <f t="shared" si="138"/>
        <v>0</v>
      </c>
      <c r="AX318">
        <f t="shared" si="139"/>
        <v>0</v>
      </c>
    </row>
    <row r="319" spans="1:50" ht="47.25" x14ac:dyDescent="0.25">
      <c r="A319" s="115">
        <v>318</v>
      </c>
      <c r="B319" s="24" t="s">
        <v>964</v>
      </c>
      <c r="C319" s="23" t="s">
        <v>23</v>
      </c>
      <c r="D319" s="23" t="s">
        <v>971</v>
      </c>
      <c r="E319" s="4">
        <v>644564</v>
      </c>
      <c r="F319" s="24">
        <v>1</v>
      </c>
      <c r="G319" s="23">
        <v>0</v>
      </c>
      <c r="H319" s="23">
        <v>5</v>
      </c>
      <c r="I319" s="23">
        <v>1</v>
      </c>
      <c r="J319" s="23">
        <v>0</v>
      </c>
      <c r="K319" s="23">
        <v>2</v>
      </c>
      <c r="L319" s="23">
        <v>0</v>
      </c>
      <c r="M319" s="23">
        <v>1</v>
      </c>
      <c r="N319" s="23">
        <v>8</v>
      </c>
      <c r="O319" s="50">
        <v>0</v>
      </c>
      <c r="P319" s="50">
        <v>0</v>
      </c>
      <c r="Q319" s="23">
        <v>0</v>
      </c>
      <c r="R319" s="23">
        <v>2</v>
      </c>
      <c r="S319" s="23">
        <v>3</v>
      </c>
      <c r="T319" s="23">
        <v>0</v>
      </c>
      <c r="U319" s="23">
        <v>0</v>
      </c>
      <c r="V319" s="4">
        <v>425112</v>
      </c>
      <c r="W319" s="5">
        <f t="shared" si="112"/>
        <v>23</v>
      </c>
      <c r="X319">
        <f t="shared" si="113"/>
        <v>0</v>
      </c>
      <c r="Y319">
        <f t="shared" si="114"/>
        <v>0</v>
      </c>
      <c r="Z319">
        <f t="shared" si="115"/>
        <v>0</v>
      </c>
      <c r="AA319">
        <f t="shared" si="116"/>
        <v>0</v>
      </c>
      <c r="AB319">
        <f t="shared" si="117"/>
        <v>0</v>
      </c>
      <c r="AC319">
        <f t="shared" si="118"/>
        <v>0</v>
      </c>
      <c r="AD319">
        <f t="shared" si="119"/>
        <v>0</v>
      </c>
      <c r="AE319">
        <f t="shared" si="120"/>
        <v>0</v>
      </c>
      <c r="AF319">
        <f t="shared" si="121"/>
        <v>0</v>
      </c>
      <c r="AG319">
        <f t="shared" si="122"/>
        <v>0</v>
      </c>
      <c r="AH319">
        <f t="shared" si="123"/>
        <v>0</v>
      </c>
      <c r="AI319">
        <f t="shared" si="124"/>
        <v>0</v>
      </c>
      <c r="AJ319">
        <f t="shared" si="125"/>
        <v>0</v>
      </c>
      <c r="AK319">
        <f t="shared" si="126"/>
        <v>0</v>
      </c>
      <c r="AL319">
        <f t="shared" si="127"/>
        <v>0</v>
      </c>
      <c r="AM319">
        <f t="shared" si="128"/>
        <v>0</v>
      </c>
      <c r="AN319">
        <f t="shared" si="129"/>
        <v>0</v>
      </c>
      <c r="AO319">
        <f t="shared" si="130"/>
        <v>0</v>
      </c>
      <c r="AP319">
        <f t="shared" si="131"/>
        <v>1</v>
      </c>
      <c r="AQ319">
        <f t="shared" si="132"/>
        <v>0</v>
      </c>
      <c r="AR319">
        <f t="shared" si="133"/>
        <v>0</v>
      </c>
      <c r="AS319">
        <f t="shared" si="134"/>
        <v>0</v>
      </c>
      <c r="AT319">
        <f t="shared" si="135"/>
        <v>0</v>
      </c>
      <c r="AU319">
        <f t="shared" si="136"/>
        <v>0</v>
      </c>
      <c r="AV319">
        <f t="shared" si="137"/>
        <v>0</v>
      </c>
      <c r="AW319">
        <f t="shared" si="138"/>
        <v>0</v>
      </c>
      <c r="AX319">
        <f t="shared" si="139"/>
        <v>0</v>
      </c>
    </row>
    <row r="320" spans="1:50" ht="63" x14ac:dyDescent="0.25">
      <c r="A320" s="115">
        <v>319</v>
      </c>
      <c r="B320" s="3" t="s">
        <v>1252</v>
      </c>
      <c r="C320" s="3" t="s">
        <v>1249</v>
      </c>
      <c r="D320" s="3" t="s">
        <v>1255</v>
      </c>
      <c r="E320" s="4">
        <v>1036108</v>
      </c>
      <c r="F320" s="24">
        <v>2</v>
      </c>
      <c r="G320" s="3">
        <v>0</v>
      </c>
      <c r="H320" s="3">
        <v>5</v>
      </c>
      <c r="I320" s="3">
        <v>3</v>
      </c>
      <c r="J320" s="3">
        <v>0</v>
      </c>
      <c r="K320" s="3">
        <v>4</v>
      </c>
      <c r="L320" s="3">
        <v>0</v>
      </c>
      <c r="M320" s="3">
        <v>1</v>
      </c>
      <c r="N320" s="3">
        <v>3</v>
      </c>
      <c r="O320" s="50">
        <v>0</v>
      </c>
      <c r="P320" s="50">
        <v>0</v>
      </c>
      <c r="Q320" s="3">
        <v>0</v>
      </c>
      <c r="R320" s="3">
        <v>2</v>
      </c>
      <c r="S320" s="3">
        <v>3</v>
      </c>
      <c r="T320" s="3">
        <v>0</v>
      </c>
      <c r="U320" s="3">
        <v>0</v>
      </c>
      <c r="V320" s="4">
        <v>673470</v>
      </c>
      <c r="W320" s="5">
        <f t="shared" si="112"/>
        <v>23</v>
      </c>
      <c r="X320">
        <f t="shared" si="113"/>
        <v>0</v>
      </c>
      <c r="Y320">
        <f t="shared" si="114"/>
        <v>0</v>
      </c>
      <c r="Z320">
        <f t="shared" si="115"/>
        <v>0</v>
      </c>
      <c r="AA320">
        <f t="shared" si="116"/>
        <v>0</v>
      </c>
      <c r="AB320">
        <f t="shared" si="117"/>
        <v>0</v>
      </c>
      <c r="AC320">
        <f t="shared" si="118"/>
        <v>0</v>
      </c>
      <c r="AD320">
        <f t="shared" si="119"/>
        <v>0</v>
      </c>
      <c r="AE320">
        <f t="shared" si="120"/>
        <v>0</v>
      </c>
      <c r="AF320">
        <f t="shared" si="121"/>
        <v>0</v>
      </c>
      <c r="AG320">
        <f t="shared" si="122"/>
        <v>0</v>
      </c>
      <c r="AH320">
        <f t="shared" si="123"/>
        <v>0</v>
      </c>
      <c r="AI320">
        <f t="shared" si="124"/>
        <v>0</v>
      </c>
      <c r="AJ320">
        <f t="shared" si="125"/>
        <v>0</v>
      </c>
      <c r="AK320">
        <f t="shared" si="126"/>
        <v>0</v>
      </c>
      <c r="AL320">
        <f t="shared" si="127"/>
        <v>0</v>
      </c>
      <c r="AM320">
        <f t="shared" si="128"/>
        <v>0</v>
      </c>
      <c r="AN320">
        <f t="shared" si="129"/>
        <v>0</v>
      </c>
      <c r="AO320">
        <f t="shared" si="130"/>
        <v>0</v>
      </c>
      <c r="AP320">
        <f t="shared" si="131"/>
        <v>0</v>
      </c>
      <c r="AQ320">
        <f t="shared" si="132"/>
        <v>0</v>
      </c>
      <c r="AR320">
        <f t="shared" si="133"/>
        <v>0</v>
      </c>
      <c r="AS320">
        <f t="shared" si="134"/>
        <v>0</v>
      </c>
      <c r="AT320">
        <f t="shared" si="135"/>
        <v>0</v>
      </c>
      <c r="AU320">
        <f t="shared" si="136"/>
        <v>0</v>
      </c>
      <c r="AV320">
        <f t="shared" si="137"/>
        <v>0</v>
      </c>
      <c r="AW320">
        <f t="shared" si="138"/>
        <v>1</v>
      </c>
      <c r="AX320">
        <f t="shared" si="139"/>
        <v>0</v>
      </c>
    </row>
    <row r="321" spans="1:50" ht="47.25" x14ac:dyDescent="0.25">
      <c r="A321" s="115">
        <v>320</v>
      </c>
      <c r="B321" s="3" t="s">
        <v>964</v>
      </c>
      <c r="C321" s="3" t="s">
        <v>1301</v>
      </c>
      <c r="D321" s="3" t="s">
        <v>1302</v>
      </c>
      <c r="E321" s="19">
        <v>1000000</v>
      </c>
      <c r="F321" s="49">
        <v>1</v>
      </c>
      <c r="G321" s="18">
        <v>0</v>
      </c>
      <c r="H321" s="18">
        <v>3</v>
      </c>
      <c r="I321" s="18">
        <v>3</v>
      </c>
      <c r="J321" s="18">
        <v>0</v>
      </c>
      <c r="K321" s="18">
        <v>1</v>
      </c>
      <c r="L321" s="18">
        <v>0</v>
      </c>
      <c r="M321" s="18">
        <v>1</v>
      </c>
      <c r="N321" s="18">
        <v>8</v>
      </c>
      <c r="O321" s="30">
        <v>0</v>
      </c>
      <c r="P321" s="30">
        <v>0</v>
      </c>
      <c r="Q321" s="18">
        <v>0</v>
      </c>
      <c r="R321" s="18">
        <v>2</v>
      </c>
      <c r="S321" s="18">
        <v>3</v>
      </c>
      <c r="T321" s="18">
        <v>0</v>
      </c>
      <c r="U321" s="18">
        <v>0</v>
      </c>
      <c r="V321" s="19">
        <v>660000</v>
      </c>
      <c r="W321" s="5">
        <f t="shared" si="112"/>
        <v>22</v>
      </c>
      <c r="X321">
        <f t="shared" si="113"/>
        <v>0</v>
      </c>
      <c r="Y321">
        <f t="shared" si="114"/>
        <v>0</v>
      </c>
      <c r="Z321">
        <f t="shared" si="115"/>
        <v>0</v>
      </c>
      <c r="AA321">
        <f t="shared" si="116"/>
        <v>0</v>
      </c>
      <c r="AB321">
        <f t="shared" si="117"/>
        <v>0</v>
      </c>
      <c r="AC321">
        <f t="shared" si="118"/>
        <v>0</v>
      </c>
      <c r="AD321">
        <f t="shared" si="119"/>
        <v>0</v>
      </c>
      <c r="AE321">
        <f t="shared" si="120"/>
        <v>0</v>
      </c>
      <c r="AF321">
        <f t="shared" si="121"/>
        <v>0</v>
      </c>
      <c r="AG321">
        <f t="shared" si="122"/>
        <v>0</v>
      </c>
      <c r="AH321">
        <f t="shared" si="123"/>
        <v>0</v>
      </c>
      <c r="AI321">
        <f t="shared" si="124"/>
        <v>0</v>
      </c>
      <c r="AJ321">
        <f t="shared" si="125"/>
        <v>0</v>
      </c>
      <c r="AK321">
        <f t="shared" si="126"/>
        <v>0</v>
      </c>
      <c r="AL321">
        <f t="shared" si="127"/>
        <v>0</v>
      </c>
      <c r="AM321">
        <f t="shared" si="128"/>
        <v>0</v>
      </c>
      <c r="AN321">
        <f t="shared" si="129"/>
        <v>0</v>
      </c>
      <c r="AO321">
        <f t="shared" si="130"/>
        <v>0</v>
      </c>
      <c r="AP321">
        <f t="shared" si="131"/>
        <v>1</v>
      </c>
      <c r="AQ321">
        <f t="shared" si="132"/>
        <v>0</v>
      </c>
      <c r="AR321">
        <f t="shared" si="133"/>
        <v>0</v>
      </c>
      <c r="AS321">
        <f t="shared" si="134"/>
        <v>0</v>
      </c>
      <c r="AT321">
        <f t="shared" si="135"/>
        <v>0</v>
      </c>
      <c r="AU321">
        <f t="shared" si="136"/>
        <v>0</v>
      </c>
      <c r="AV321">
        <f t="shared" si="137"/>
        <v>0</v>
      </c>
      <c r="AW321">
        <f t="shared" si="138"/>
        <v>0</v>
      </c>
      <c r="AX321">
        <f t="shared" si="139"/>
        <v>0</v>
      </c>
    </row>
    <row r="322" spans="1:50" ht="47.25" x14ac:dyDescent="0.25">
      <c r="A322" s="115">
        <v>321</v>
      </c>
      <c r="B322" s="3" t="s">
        <v>964</v>
      </c>
      <c r="C322" s="3" t="s">
        <v>1301</v>
      </c>
      <c r="D322" s="3" t="s">
        <v>1307</v>
      </c>
      <c r="E322" s="4">
        <v>511246</v>
      </c>
      <c r="F322" s="24">
        <v>1</v>
      </c>
      <c r="G322" s="3">
        <v>0</v>
      </c>
      <c r="H322" s="3">
        <v>3</v>
      </c>
      <c r="I322" s="3">
        <v>1</v>
      </c>
      <c r="J322" s="3">
        <v>0</v>
      </c>
      <c r="K322" s="3">
        <v>1</v>
      </c>
      <c r="L322" s="3">
        <v>0</v>
      </c>
      <c r="M322" s="3">
        <v>1</v>
      </c>
      <c r="N322" s="3">
        <v>10</v>
      </c>
      <c r="O322" s="50">
        <v>0</v>
      </c>
      <c r="P322" s="50">
        <v>0</v>
      </c>
      <c r="Q322" s="3">
        <v>0</v>
      </c>
      <c r="R322" s="3">
        <v>2</v>
      </c>
      <c r="S322" s="3">
        <v>3</v>
      </c>
      <c r="T322" s="3">
        <v>0</v>
      </c>
      <c r="U322" s="3">
        <v>0</v>
      </c>
      <c r="V322" s="4">
        <v>337422</v>
      </c>
      <c r="W322" s="5">
        <f t="shared" ref="W322:W385" si="140">SUM(F322:U322)</f>
        <v>22</v>
      </c>
      <c r="X322">
        <f t="shared" ref="X322:X364" si="141">SUM(IF(ISERR(FIND("Алекс",$B$2:$B$358)),0,1))</f>
        <v>0</v>
      </c>
      <c r="Y322">
        <f t="shared" ref="Y322:Y364" si="142">SUM(IF(ISERR(FIND("Арсен",$B$2:$B$358)),0,1))</f>
        <v>0</v>
      </c>
      <c r="Z322">
        <f t="shared" ref="Z322:Z364" si="143">SUM(IF(ISERR(FIND("Белев",$B$2:$B$358)),0,1))</f>
        <v>0</v>
      </c>
      <c r="AA322">
        <f t="shared" ref="AA322:AA364" si="144">SUM(IF(ISERR(FIND("Богор",$B$2:$B$358)),0,1))</f>
        <v>0</v>
      </c>
      <c r="AB322">
        <f t="shared" ref="AB322:AB364" si="145">SUM(IF(ISERR(FIND("Венев",$B$2:$B$358)),0,1))</f>
        <v>0</v>
      </c>
      <c r="AC322">
        <f t="shared" ref="AC322:AC364" si="146">SUM(IF(ISERR(FIND("Волов",$B$2:$B$358)),0,1))</f>
        <v>0</v>
      </c>
      <c r="AD322">
        <f t="shared" ref="AD322:AD364" si="147">SUM(IF(ISERR(FIND("Донс",$B$2:$B$358)),0,1))</f>
        <v>0</v>
      </c>
      <c r="AE322">
        <f t="shared" ref="AE322:AE364" si="148">SUM(IF(ISERR(FIND("Дуб",$B$2:$B$358)),0,1))</f>
        <v>0</v>
      </c>
      <c r="AF322">
        <f t="shared" ref="AF322:AF364" si="149">SUM(IF(ISERR(FIND("Ефрем",$B$2:$B$358)),0,1))</f>
        <v>0</v>
      </c>
      <c r="AG322">
        <f t="shared" ref="AG322:AG364" si="150">SUM(IF(ISERR(FIND("Заок",$B$2:$B$358)),0,1))</f>
        <v>0</v>
      </c>
      <c r="AH322">
        <f t="shared" ref="AH322:AH364" si="151">SUM(IF(ISERR(FIND("Камен",$B$2:$B$358)),0,1))</f>
        <v>0</v>
      </c>
      <c r="AI322">
        <f t="shared" ref="AI322:AI364" si="152">SUM(IF(ISERR(FIND("Кимов",$B$2:$B$358)),0,1))</f>
        <v>0</v>
      </c>
      <c r="AJ322">
        <f t="shared" ref="AJ322:AJ364" si="153">SUM(IF(ISERR(FIND("Киреев",$B$2:$B$358)),0,1))</f>
        <v>0</v>
      </c>
      <c r="AK322">
        <f t="shared" ref="AK322:AK364" si="154">SUM(IF(ISERR(FIND("Куркин",$B$2:$B$358)),0,1))</f>
        <v>0</v>
      </c>
      <c r="AL322">
        <f t="shared" ref="AL322:AL364" si="155">SUM(IF(ISERR(FIND("Ленинск",$B$2:$B$358)),0,1))</f>
        <v>0</v>
      </c>
      <c r="AM322">
        <f t="shared" ref="AM322:AM364" si="156">SUM(IF(ISERR(FIND("Новогур",$B$2:$B$358)),0,1))</f>
        <v>0</v>
      </c>
      <c r="AN322">
        <f t="shared" ref="AN322:AN364" si="157">SUM(IF(ISERR(FIND("Новомоск",$B$2:$B$358)),0,1))</f>
        <v>0</v>
      </c>
      <c r="AO322">
        <f t="shared" ref="AO322:AO364" si="158">SUM(IF(ISERR(FIND("Одоев",$B$2:$B$358)),0,1))</f>
        <v>0</v>
      </c>
      <c r="AP322">
        <f t="shared" ref="AP322:AP364" si="159">SUM(IF(ISERR(FIND("Плавск",$B$2:$B$358)),0,1))</f>
        <v>1</v>
      </c>
      <c r="AQ322">
        <f t="shared" ref="AQ322:AQ364" si="160">SUM(IF(ISERR(FIND("Славн",$B$2:$B$358)),0,1))</f>
        <v>0</v>
      </c>
      <c r="AR322">
        <f t="shared" ref="AR322:AR364" si="161">SUM(IF(ISERR(FIND("Суворов",$B$2:$B$358)),0,1))</f>
        <v>0</v>
      </c>
      <c r="AS322">
        <f t="shared" ref="AS322:AS364" si="162">SUM(IF(ISERR(FIND("Тепло",$B$2:$B$358)),0,1))</f>
        <v>0</v>
      </c>
      <c r="AT322">
        <f t="shared" ref="AT322:AT364" si="163">SUM(IF(ISERR(FIND("Узлов",$B$2:$B$358)),0,1))</f>
        <v>0</v>
      </c>
      <c r="AU322">
        <f t="shared" ref="AU322:AU364" si="164">SUM(IF(ISERR(FIND("Черн",$B$2:$B$358)),0,1))</f>
        <v>0</v>
      </c>
      <c r="AV322">
        <f t="shared" ref="AV322:AV364" si="165">SUM(IF(ISERR(FIND("Щекин",$B$2:$B$358)),0,1))</f>
        <v>0</v>
      </c>
      <c r="AW322">
        <f t="shared" ref="AW322:AW364" si="166">SUM(IF(ISERR(FIND("Ясногор",$B$2:$B$358)),0,1))</f>
        <v>0</v>
      </c>
      <c r="AX322">
        <f t="shared" ref="AX322:AX364" si="167">SUM(IF(ISERR(FIND("Тул",$B$2:$B$358)),0,1))</f>
        <v>0</v>
      </c>
    </row>
    <row r="323" spans="1:50" ht="110.25" x14ac:dyDescent="0.25">
      <c r="A323" s="115">
        <v>322</v>
      </c>
      <c r="B323" s="3" t="s">
        <v>54</v>
      </c>
      <c r="C323" s="3" t="s">
        <v>57</v>
      </c>
      <c r="D323" s="3" t="s">
        <v>58</v>
      </c>
      <c r="E323" s="4">
        <v>1243618</v>
      </c>
      <c r="F323" s="24">
        <v>3</v>
      </c>
      <c r="G323" s="3">
        <v>3</v>
      </c>
      <c r="H323" s="3">
        <v>1</v>
      </c>
      <c r="I323" s="3">
        <v>1</v>
      </c>
      <c r="J323" s="3">
        <v>0</v>
      </c>
      <c r="K323" s="3">
        <v>2</v>
      </c>
      <c r="L323" s="3">
        <v>0</v>
      </c>
      <c r="M323" s="3">
        <v>1</v>
      </c>
      <c r="N323" s="3">
        <v>0</v>
      </c>
      <c r="O323" s="50">
        <v>1</v>
      </c>
      <c r="P323" s="50">
        <v>1</v>
      </c>
      <c r="Q323" s="3">
        <v>2</v>
      </c>
      <c r="R323" s="3">
        <v>2</v>
      </c>
      <c r="S323" s="3">
        <v>3</v>
      </c>
      <c r="T323" s="3">
        <v>1</v>
      </c>
      <c r="U323" s="3">
        <v>0</v>
      </c>
      <c r="V323" s="4">
        <v>752237</v>
      </c>
      <c r="W323" s="5">
        <f t="shared" si="140"/>
        <v>21</v>
      </c>
      <c r="X323">
        <f t="shared" si="141"/>
        <v>0</v>
      </c>
      <c r="Y323">
        <f t="shared" si="142"/>
        <v>0</v>
      </c>
      <c r="Z323">
        <f t="shared" si="143"/>
        <v>0</v>
      </c>
      <c r="AA323">
        <f t="shared" si="144"/>
        <v>0</v>
      </c>
      <c r="AB323">
        <f t="shared" si="145"/>
        <v>0</v>
      </c>
      <c r="AC323">
        <f t="shared" si="146"/>
        <v>0</v>
      </c>
      <c r="AD323">
        <f t="shared" si="147"/>
        <v>0</v>
      </c>
      <c r="AE323">
        <f t="shared" si="148"/>
        <v>0</v>
      </c>
      <c r="AF323">
        <f t="shared" si="149"/>
        <v>0</v>
      </c>
      <c r="AG323">
        <f t="shared" si="150"/>
        <v>0</v>
      </c>
      <c r="AH323">
        <f t="shared" si="151"/>
        <v>0</v>
      </c>
      <c r="AI323">
        <f t="shared" si="152"/>
        <v>0</v>
      </c>
      <c r="AJ323">
        <f t="shared" si="153"/>
        <v>0</v>
      </c>
      <c r="AK323">
        <f t="shared" si="154"/>
        <v>0</v>
      </c>
      <c r="AL323">
        <f t="shared" si="155"/>
        <v>0</v>
      </c>
      <c r="AM323">
        <f t="shared" si="156"/>
        <v>0</v>
      </c>
      <c r="AN323">
        <f t="shared" si="157"/>
        <v>0</v>
      </c>
      <c r="AO323">
        <f t="shared" si="158"/>
        <v>0</v>
      </c>
      <c r="AP323">
        <f t="shared" si="159"/>
        <v>0</v>
      </c>
      <c r="AQ323">
        <f t="shared" si="160"/>
        <v>0</v>
      </c>
      <c r="AR323">
        <f t="shared" si="161"/>
        <v>1</v>
      </c>
      <c r="AS323">
        <f t="shared" si="162"/>
        <v>0</v>
      </c>
      <c r="AT323">
        <f t="shared" si="163"/>
        <v>0</v>
      </c>
      <c r="AU323">
        <f t="shared" si="164"/>
        <v>0</v>
      </c>
      <c r="AV323">
        <f t="shared" si="165"/>
        <v>0</v>
      </c>
      <c r="AW323">
        <f t="shared" si="166"/>
        <v>0</v>
      </c>
      <c r="AX323">
        <f t="shared" si="167"/>
        <v>0</v>
      </c>
    </row>
    <row r="324" spans="1:50" ht="110.25" x14ac:dyDescent="0.25">
      <c r="A324" s="115">
        <v>323</v>
      </c>
      <c r="B324" s="3" t="s">
        <v>54</v>
      </c>
      <c r="C324" s="3" t="s">
        <v>55</v>
      </c>
      <c r="D324" s="3" t="s">
        <v>64</v>
      </c>
      <c r="E324" s="4">
        <v>666250</v>
      </c>
      <c r="F324" s="24">
        <v>3</v>
      </c>
      <c r="G324" s="3">
        <v>4</v>
      </c>
      <c r="H324" s="3">
        <v>3</v>
      </c>
      <c r="I324" s="3">
        <v>1</v>
      </c>
      <c r="J324" s="3">
        <v>0</v>
      </c>
      <c r="K324" s="3">
        <v>1</v>
      </c>
      <c r="L324" s="3">
        <v>0</v>
      </c>
      <c r="M324" s="3">
        <v>1</v>
      </c>
      <c r="N324" s="3">
        <v>1</v>
      </c>
      <c r="O324" s="50">
        <v>1</v>
      </c>
      <c r="P324" s="50">
        <v>1</v>
      </c>
      <c r="Q324" s="3">
        <v>2</v>
      </c>
      <c r="R324" s="3">
        <v>0</v>
      </c>
      <c r="S324" s="3">
        <v>0</v>
      </c>
      <c r="T324" s="3">
        <v>3</v>
      </c>
      <c r="U324" s="3">
        <v>0</v>
      </c>
      <c r="V324" s="4">
        <v>448500</v>
      </c>
      <c r="W324" s="5">
        <f t="shared" si="140"/>
        <v>21</v>
      </c>
      <c r="X324">
        <f t="shared" si="141"/>
        <v>0</v>
      </c>
      <c r="Y324">
        <f t="shared" si="142"/>
        <v>0</v>
      </c>
      <c r="Z324">
        <f t="shared" si="143"/>
        <v>0</v>
      </c>
      <c r="AA324">
        <f t="shared" si="144"/>
        <v>0</v>
      </c>
      <c r="AB324">
        <f t="shared" si="145"/>
        <v>0</v>
      </c>
      <c r="AC324">
        <f t="shared" si="146"/>
        <v>0</v>
      </c>
      <c r="AD324">
        <f t="shared" si="147"/>
        <v>0</v>
      </c>
      <c r="AE324">
        <f t="shared" si="148"/>
        <v>0</v>
      </c>
      <c r="AF324">
        <f t="shared" si="149"/>
        <v>0</v>
      </c>
      <c r="AG324">
        <f t="shared" si="150"/>
        <v>0</v>
      </c>
      <c r="AH324">
        <f t="shared" si="151"/>
        <v>0</v>
      </c>
      <c r="AI324">
        <f t="shared" si="152"/>
        <v>0</v>
      </c>
      <c r="AJ324">
        <f t="shared" si="153"/>
        <v>0</v>
      </c>
      <c r="AK324">
        <f t="shared" si="154"/>
        <v>0</v>
      </c>
      <c r="AL324">
        <f t="shared" si="155"/>
        <v>0</v>
      </c>
      <c r="AM324">
        <f t="shared" si="156"/>
        <v>0</v>
      </c>
      <c r="AN324">
        <f t="shared" si="157"/>
        <v>0</v>
      </c>
      <c r="AO324">
        <f t="shared" si="158"/>
        <v>0</v>
      </c>
      <c r="AP324">
        <f t="shared" si="159"/>
        <v>0</v>
      </c>
      <c r="AQ324">
        <f t="shared" si="160"/>
        <v>0</v>
      </c>
      <c r="AR324">
        <f t="shared" si="161"/>
        <v>1</v>
      </c>
      <c r="AS324">
        <f t="shared" si="162"/>
        <v>0</v>
      </c>
      <c r="AT324">
        <f t="shared" si="163"/>
        <v>0</v>
      </c>
      <c r="AU324">
        <f t="shared" si="164"/>
        <v>0</v>
      </c>
      <c r="AV324">
        <f t="shared" si="165"/>
        <v>0</v>
      </c>
      <c r="AW324">
        <f t="shared" si="166"/>
        <v>0</v>
      </c>
      <c r="AX324">
        <f t="shared" si="167"/>
        <v>0</v>
      </c>
    </row>
    <row r="325" spans="1:50" ht="47.25" x14ac:dyDescent="0.25">
      <c r="A325" s="115">
        <v>324</v>
      </c>
      <c r="B325" s="24" t="s">
        <v>964</v>
      </c>
      <c r="C325" s="23" t="s">
        <v>23</v>
      </c>
      <c r="D325" s="23" t="s">
        <v>970</v>
      </c>
      <c r="E325" s="4">
        <v>600592</v>
      </c>
      <c r="F325" s="24">
        <v>1</v>
      </c>
      <c r="G325" s="23">
        <v>0</v>
      </c>
      <c r="H325" s="23">
        <v>5</v>
      </c>
      <c r="I325" s="23">
        <v>1</v>
      </c>
      <c r="J325" s="23">
        <v>0</v>
      </c>
      <c r="K325" s="23">
        <v>2</v>
      </c>
      <c r="L325" s="23">
        <v>0</v>
      </c>
      <c r="M325" s="23">
        <v>1</v>
      </c>
      <c r="N325" s="23">
        <v>5</v>
      </c>
      <c r="O325" s="50">
        <v>0</v>
      </c>
      <c r="P325" s="50">
        <v>0</v>
      </c>
      <c r="Q325" s="23">
        <v>0</v>
      </c>
      <c r="R325" s="23">
        <v>2</v>
      </c>
      <c r="S325" s="23">
        <v>3</v>
      </c>
      <c r="T325" s="23">
        <v>0</v>
      </c>
      <c r="U325" s="23">
        <v>0</v>
      </c>
      <c r="V325" s="4">
        <v>396389</v>
      </c>
      <c r="W325" s="5">
        <f t="shared" si="140"/>
        <v>20</v>
      </c>
      <c r="X325">
        <f t="shared" si="141"/>
        <v>0</v>
      </c>
      <c r="Y325">
        <f t="shared" si="142"/>
        <v>0</v>
      </c>
      <c r="Z325">
        <f t="shared" si="143"/>
        <v>0</v>
      </c>
      <c r="AA325">
        <f t="shared" si="144"/>
        <v>0</v>
      </c>
      <c r="AB325">
        <f t="shared" si="145"/>
        <v>0</v>
      </c>
      <c r="AC325">
        <f t="shared" si="146"/>
        <v>0</v>
      </c>
      <c r="AD325">
        <f t="shared" si="147"/>
        <v>0</v>
      </c>
      <c r="AE325">
        <f t="shared" si="148"/>
        <v>0</v>
      </c>
      <c r="AF325">
        <f t="shared" si="149"/>
        <v>0</v>
      </c>
      <c r="AG325">
        <f t="shared" si="150"/>
        <v>0</v>
      </c>
      <c r="AH325">
        <f t="shared" si="151"/>
        <v>0</v>
      </c>
      <c r="AI325">
        <f t="shared" si="152"/>
        <v>0</v>
      </c>
      <c r="AJ325">
        <f t="shared" si="153"/>
        <v>0</v>
      </c>
      <c r="AK325">
        <f t="shared" si="154"/>
        <v>0</v>
      </c>
      <c r="AL325">
        <f t="shared" si="155"/>
        <v>0</v>
      </c>
      <c r="AM325">
        <f t="shared" si="156"/>
        <v>0</v>
      </c>
      <c r="AN325">
        <f t="shared" si="157"/>
        <v>0</v>
      </c>
      <c r="AO325">
        <f t="shared" si="158"/>
        <v>0</v>
      </c>
      <c r="AP325">
        <f t="shared" si="159"/>
        <v>1</v>
      </c>
      <c r="AQ325">
        <f t="shared" si="160"/>
        <v>0</v>
      </c>
      <c r="AR325">
        <f t="shared" si="161"/>
        <v>0</v>
      </c>
      <c r="AS325">
        <f t="shared" si="162"/>
        <v>0</v>
      </c>
      <c r="AT325">
        <f t="shared" si="163"/>
        <v>0</v>
      </c>
      <c r="AU325">
        <f t="shared" si="164"/>
        <v>0</v>
      </c>
      <c r="AV325">
        <f t="shared" si="165"/>
        <v>0</v>
      </c>
      <c r="AW325">
        <f t="shared" si="166"/>
        <v>0</v>
      </c>
      <c r="AX325">
        <f t="shared" si="167"/>
        <v>0</v>
      </c>
    </row>
    <row r="326" spans="1:50" ht="47.25" x14ac:dyDescent="0.25">
      <c r="A326" s="115">
        <v>325</v>
      </c>
      <c r="B326" s="3" t="s">
        <v>964</v>
      </c>
      <c r="C326" s="3" t="s">
        <v>731</v>
      </c>
      <c r="D326" s="3" t="s">
        <v>1297</v>
      </c>
      <c r="E326" s="19">
        <v>303840</v>
      </c>
      <c r="F326" s="49">
        <v>1</v>
      </c>
      <c r="G326" s="18">
        <v>0</v>
      </c>
      <c r="H326" s="18">
        <v>5</v>
      </c>
      <c r="I326" s="18">
        <v>1</v>
      </c>
      <c r="J326" s="18">
        <v>0</v>
      </c>
      <c r="K326" s="18">
        <v>3</v>
      </c>
      <c r="L326" s="18">
        <v>0</v>
      </c>
      <c r="M326" s="18">
        <v>1</v>
      </c>
      <c r="N326" s="18">
        <v>4</v>
      </c>
      <c r="O326" s="30">
        <v>0</v>
      </c>
      <c r="P326" s="30">
        <v>0</v>
      </c>
      <c r="Q326" s="18">
        <v>0</v>
      </c>
      <c r="R326" s="18">
        <v>2</v>
      </c>
      <c r="S326" s="18">
        <v>3</v>
      </c>
      <c r="T326" s="18">
        <v>0</v>
      </c>
      <c r="U326" s="18">
        <v>0</v>
      </c>
      <c r="V326" s="19">
        <v>200535</v>
      </c>
      <c r="W326" s="5">
        <f t="shared" si="140"/>
        <v>20</v>
      </c>
      <c r="X326">
        <f t="shared" si="141"/>
        <v>0</v>
      </c>
      <c r="Y326">
        <f t="shared" si="142"/>
        <v>0</v>
      </c>
      <c r="Z326">
        <f t="shared" si="143"/>
        <v>0</v>
      </c>
      <c r="AA326">
        <f t="shared" si="144"/>
        <v>0</v>
      </c>
      <c r="AB326">
        <f t="shared" si="145"/>
        <v>0</v>
      </c>
      <c r="AC326">
        <f t="shared" si="146"/>
        <v>0</v>
      </c>
      <c r="AD326">
        <f t="shared" si="147"/>
        <v>0</v>
      </c>
      <c r="AE326">
        <f t="shared" si="148"/>
        <v>0</v>
      </c>
      <c r="AF326">
        <f t="shared" si="149"/>
        <v>0</v>
      </c>
      <c r="AG326">
        <f t="shared" si="150"/>
        <v>0</v>
      </c>
      <c r="AH326">
        <f t="shared" si="151"/>
        <v>0</v>
      </c>
      <c r="AI326">
        <f t="shared" si="152"/>
        <v>0</v>
      </c>
      <c r="AJ326">
        <f t="shared" si="153"/>
        <v>0</v>
      </c>
      <c r="AK326">
        <f t="shared" si="154"/>
        <v>0</v>
      </c>
      <c r="AL326">
        <f t="shared" si="155"/>
        <v>0</v>
      </c>
      <c r="AM326">
        <f t="shared" si="156"/>
        <v>0</v>
      </c>
      <c r="AN326">
        <f t="shared" si="157"/>
        <v>0</v>
      </c>
      <c r="AO326">
        <f t="shared" si="158"/>
        <v>0</v>
      </c>
      <c r="AP326">
        <f t="shared" si="159"/>
        <v>1</v>
      </c>
      <c r="AQ326">
        <f t="shared" si="160"/>
        <v>0</v>
      </c>
      <c r="AR326">
        <f t="shared" si="161"/>
        <v>0</v>
      </c>
      <c r="AS326">
        <f t="shared" si="162"/>
        <v>0</v>
      </c>
      <c r="AT326">
        <f t="shared" si="163"/>
        <v>0</v>
      </c>
      <c r="AU326">
        <f t="shared" si="164"/>
        <v>0</v>
      </c>
      <c r="AV326">
        <f t="shared" si="165"/>
        <v>0</v>
      </c>
      <c r="AW326">
        <f t="shared" si="166"/>
        <v>0</v>
      </c>
      <c r="AX326">
        <f t="shared" si="167"/>
        <v>0</v>
      </c>
    </row>
    <row r="327" spans="1:50" ht="63" x14ac:dyDescent="0.25">
      <c r="A327" s="115">
        <v>326</v>
      </c>
      <c r="B327" s="3" t="s">
        <v>964</v>
      </c>
      <c r="C327" s="3" t="s">
        <v>1298</v>
      </c>
      <c r="D327" s="3" t="s">
        <v>1299</v>
      </c>
      <c r="E327" s="19">
        <v>1602032</v>
      </c>
      <c r="F327" s="49">
        <v>1</v>
      </c>
      <c r="G327" s="18">
        <v>0</v>
      </c>
      <c r="H327" s="18">
        <v>5</v>
      </c>
      <c r="I327" s="18">
        <v>3</v>
      </c>
      <c r="J327" s="18">
        <v>0</v>
      </c>
      <c r="K327" s="18">
        <v>1</v>
      </c>
      <c r="L327" s="18">
        <v>0</v>
      </c>
      <c r="M327" s="18">
        <v>1</v>
      </c>
      <c r="N327" s="18">
        <v>4</v>
      </c>
      <c r="O327" s="30">
        <v>0</v>
      </c>
      <c r="P327" s="30">
        <v>0</v>
      </c>
      <c r="Q327" s="18">
        <v>0</v>
      </c>
      <c r="R327" s="18">
        <v>2</v>
      </c>
      <c r="S327" s="18">
        <v>3</v>
      </c>
      <c r="T327" s="18">
        <v>0</v>
      </c>
      <c r="U327" s="18">
        <v>0</v>
      </c>
      <c r="V327" s="19">
        <v>1057340</v>
      </c>
      <c r="W327" s="5">
        <f t="shared" si="140"/>
        <v>20</v>
      </c>
      <c r="X327">
        <f t="shared" si="141"/>
        <v>0</v>
      </c>
      <c r="Y327">
        <f t="shared" si="142"/>
        <v>0</v>
      </c>
      <c r="Z327">
        <f t="shared" si="143"/>
        <v>0</v>
      </c>
      <c r="AA327">
        <f t="shared" si="144"/>
        <v>0</v>
      </c>
      <c r="AB327">
        <f t="shared" si="145"/>
        <v>0</v>
      </c>
      <c r="AC327">
        <f t="shared" si="146"/>
        <v>0</v>
      </c>
      <c r="AD327">
        <f t="shared" si="147"/>
        <v>0</v>
      </c>
      <c r="AE327">
        <f t="shared" si="148"/>
        <v>0</v>
      </c>
      <c r="AF327">
        <f t="shared" si="149"/>
        <v>0</v>
      </c>
      <c r="AG327">
        <f t="shared" si="150"/>
        <v>0</v>
      </c>
      <c r="AH327">
        <f t="shared" si="151"/>
        <v>0</v>
      </c>
      <c r="AI327">
        <f t="shared" si="152"/>
        <v>0</v>
      </c>
      <c r="AJ327">
        <f t="shared" si="153"/>
        <v>0</v>
      </c>
      <c r="AK327">
        <f t="shared" si="154"/>
        <v>0</v>
      </c>
      <c r="AL327">
        <f t="shared" si="155"/>
        <v>0</v>
      </c>
      <c r="AM327">
        <f t="shared" si="156"/>
        <v>0</v>
      </c>
      <c r="AN327">
        <f t="shared" si="157"/>
        <v>0</v>
      </c>
      <c r="AO327">
        <f t="shared" si="158"/>
        <v>0</v>
      </c>
      <c r="AP327">
        <f t="shared" si="159"/>
        <v>1</v>
      </c>
      <c r="AQ327">
        <f t="shared" si="160"/>
        <v>0</v>
      </c>
      <c r="AR327">
        <f t="shared" si="161"/>
        <v>0</v>
      </c>
      <c r="AS327">
        <f t="shared" si="162"/>
        <v>0</v>
      </c>
      <c r="AT327">
        <f t="shared" si="163"/>
        <v>0</v>
      </c>
      <c r="AU327">
        <f t="shared" si="164"/>
        <v>0</v>
      </c>
      <c r="AV327">
        <f t="shared" si="165"/>
        <v>0</v>
      </c>
      <c r="AW327">
        <f t="shared" si="166"/>
        <v>0</v>
      </c>
      <c r="AX327">
        <f t="shared" si="167"/>
        <v>0</v>
      </c>
    </row>
    <row r="328" spans="1:50" ht="47.25" x14ac:dyDescent="0.25">
      <c r="A328" s="115">
        <v>327</v>
      </c>
      <c r="B328" s="18" t="s">
        <v>964</v>
      </c>
      <c r="C328" s="18" t="s">
        <v>731</v>
      </c>
      <c r="D328" s="18" t="s">
        <v>1309</v>
      </c>
      <c r="E328" s="19">
        <v>662310</v>
      </c>
      <c r="F328" s="49">
        <v>0</v>
      </c>
      <c r="G328" s="18">
        <v>0</v>
      </c>
      <c r="H328" s="18">
        <v>5</v>
      </c>
      <c r="I328" s="18">
        <v>2</v>
      </c>
      <c r="J328" s="18">
        <v>0</v>
      </c>
      <c r="K328" s="18">
        <v>1</v>
      </c>
      <c r="L328" s="18">
        <v>0</v>
      </c>
      <c r="M328" s="18">
        <v>1</v>
      </c>
      <c r="N328" s="18">
        <v>4</v>
      </c>
      <c r="O328" s="30">
        <v>0</v>
      </c>
      <c r="P328" s="30">
        <v>2</v>
      </c>
      <c r="Q328" s="18">
        <v>0</v>
      </c>
      <c r="R328" s="18">
        <v>2</v>
      </c>
      <c r="S328" s="18">
        <v>3</v>
      </c>
      <c r="T328" s="18">
        <v>0</v>
      </c>
      <c r="U328" s="18">
        <v>0</v>
      </c>
      <c r="V328" s="19">
        <v>437124</v>
      </c>
      <c r="W328" s="5">
        <f t="shared" si="140"/>
        <v>20</v>
      </c>
      <c r="X328">
        <f t="shared" si="141"/>
        <v>0</v>
      </c>
      <c r="Y328">
        <f t="shared" si="142"/>
        <v>0</v>
      </c>
      <c r="Z328">
        <f t="shared" si="143"/>
        <v>0</v>
      </c>
      <c r="AA328">
        <f t="shared" si="144"/>
        <v>0</v>
      </c>
      <c r="AB328">
        <f t="shared" si="145"/>
        <v>0</v>
      </c>
      <c r="AC328">
        <f t="shared" si="146"/>
        <v>0</v>
      </c>
      <c r="AD328">
        <f t="shared" si="147"/>
        <v>0</v>
      </c>
      <c r="AE328">
        <f t="shared" si="148"/>
        <v>0</v>
      </c>
      <c r="AF328">
        <f t="shared" si="149"/>
        <v>0</v>
      </c>
      <c r="AG328">
        <f t="shared" si="150"/>
        <v>0</v>
      </c>
      <c r="AH328">
        <f t="shared" si="151"/>
        <v>0</v>
      </c>
      <c r="AI328">
        <f t="shared" si="152"/>
        <v>0</v>
      </c>
      <c r="AJ328">
        <f t="shared" si="153"/>
        <v>0</v>
      </c>
      <c r="AK328">
        <f t="shared" si="154"/>
        <v>0</v>
      </c>
      <c r="AL328">
        <f t="shared" si="155"/>
        <v>0</v>
      </c>
      <c r="AM328">
        <f t="shared" si="156"/>
        <v>0</v>
      </c>
      <c r="AN328">
        <f t="shared" si="157"/>
        <v>0</v>
      </c>
      <c r="AO328">
        <f t="shared" si="158"/>
        <v>0</v>
      </c>
      <c r="AP328">
        <f t="shared" si="159"/>
        <v>1</v>
      </c>
      <c r="AQ328">
        <f t="shared" si="160"/>
        <v>0</v>
      </c>
      <c r="AR328">
        <f t="shared" si="161"/>
        <v>0</v>
      </c>
      <c r="AS328">
        <f t="shared" si="162"/>
        <v>0</v>
      </c>
      <c r="AT328">
        <f t="shared" si="163"/>
        <v>0</v>
      </c>
      <c r="AU328">
        <f t="shared" si="164"/>
        <v>0</v>
      </c>
      <c r="AV328">
        <f t="shared" si="165"/>
        <v>0</v>
      </c>
      <c r="AW328">
        <f t="shared" si="166"/>
        <v>0</v>
      </c>
      <c r="AX328">
        <f t="shared" si="167"/>
        <v>0</v>
      </c>
    </row>
    <row r="329" spans="1:50" ht="63" x14ac:dyDescent="0.25">
      <c r="A329" s="115">
        <v>328</v>
      </c>
      <c r="B329" s="23" t="s">
        <v>346</v>
      </c>
      <c r="C329" s="23" t="s">
        <v>951</v>
      </c>
      <c r="D329" s="23" t="s">
        <v>952</v>
      </c>
      <c r="E329" s="4">
        <v>2885889</v>
      </c>
      <c r="F329" s="24">
        <v>4</v>
      </c>
      <c r="G329" s="23">
        <v>0</v>
      </c>
      <c r="H329" s="23">
        <v>1</v>
      </c>
      <c r="I329" s="23">
        <v>3</v>
      </c>
      <c r="J329" s="23">
        <v>0</v>
      </c>
      <c r="K329" s="23">
        <v>1</v>
      </c>
      <c r="L329" s="23">
        <v>0</v>
      </c>
      <c r="M329" s="23">
        <v>1</v>
      </c>
      <c r="N329" s="23">
        <v>2</v>
      </c>
      <c r="O329" s="50">
        <v>0.05</v>
      </c>
      <c r="P329" s="50">
        <v>1</v>
      </c>
      <c r="Q329" s="23">
        <v>0</v>
      </c>
      <c r="R329" s="23">
        <v>0</v>
      </c>
      <c r="S329" s="23">
        <v>3</v>
      </c>
      <c r="T329" s="23">
        <v>3</v>
      </c>
      <c r="U329" s="23">
        <v>0</v>
      </c>
      <c r="V329" s="4">
        <v>2308711.2000000002</v>
      </c>
      <c r="W329" s="5">
        <f t="shared" si="140"/>
        <v>19.05</v>
      </c>
      <c r="X329">
        <f t="shared" si="141"/>
        <v>0</v>
      </c>
      <c r="Y329">
        <f t="shared" si="142"/>
        <v>0</v>
      </c>
      <c r="Z329">
        <f t="shared" si="143"/>
        <v>0</v>
      </c>
      <c r="AA329">
        <f t="shared" si="144"/>
        <v>0</v>
      </c>
      <c r="AB329">
        <f t="shared" si="145"/>
        <v>0</v>
      </c>
      <c r="AC329">
        <f t="shared" si="146"/>
        <v>0</v>
      </c>
      <c r="AD329">
        <f t="shared" si="147"/>
        <v>0</v>
      </c>
      <c r="AE329">
        <f t="shared" si="148"/>
        <v>0</v>
      </c>
      <c r="AF329">
        <f t="shared" si="149"/>
        <v>0</v>
      </c>
      <c r="AG329">
        <f t="shared" si="150"/>
        <v>0</v>
      </c>
      <c r="AH329">
        <f t="shared" si="151"/>
        <v>0</v>
      </c>
      <c r="AI329">
        <f t="shared" si="152"/>
        <v>0</v>
      </c>
      <c r="AJ329">
        <f t="shared" si="153"/>
        <v>0</v>
      </c>
      <c r="AK329">
        <f t="shared" si="154"/>
        <v>0</v>
      </c>
      <c r="AL329">
        <f t="shared" si="155"/>
        <v>0</v>
      </c>
      <c r="AM329">
        <f t="shared" si="156"/>
        <v>0</v>
      </c>
      <c r="AN329">
        <f t="shared" si="157"/>
        <v>1</v>
      </c>
      <c r="AO329">
        <f t="shared" si="158"/>
        <v>0</v>
      </c>
      <c r="AP329">
        <f t="shared" si="159"/>
        <v>0</v>
      </c>
      <c r="AQ329">
        <f t="shared" si="160"/>
        <v>0</v>
      </c>
      <c r="AR329">
        <f t="shared" si="161"/>
        <v>0</v>
      </c>
      <c r="AS329">
        <f t="shared" si="162"/>
        <v>0</v>
      </c>
      <c r="AT329">
        <f t="shared" si="163"/>
        <v>0</v>
      </c>
      <c r="AU329">
        <f t="shared" si="164"/>
        <v>0</v>
      </c>
      <c r="AV329">
        <f t="shared" si="165"/>
        <v>0</v>
      </c>
      <c r="AW329">
        <f t="shared" si="166"/>
        <v>0</v>
      </c>
      <c r="AX329">
        <f t="shared" si="167"/>
        <v>0</v>
      </c>
    </row>
    <row r="330" spans="1:50" ht="47.25" x14ac:dyDescent="0.25">
      <c r="A330" s="115">
        <v>329</v>
      </c>
      <c r="B330" s="24" t="s">
        <v>501</v>
      </c>
      <c r="C330" s="24" t="s">
        <v>502</v>
      </c>
      <c r="D330" s="24" t="s">
        <v>503</v>
      </c>
      <c r="E330" s="15">
        <v>1859364</v>
      </c>
      <c r="F330" s="37">
        <v>0</v>
      </c>
      <c r="G330" s="22">
        <v>0</v>
      </c>
      <c r="H330" s="22">
        <v>5</v>
      </c>
      <c r="I330" s="22">
        <v>2</v>
      </c>
      <c r="J330" s="22">
        <v>0</v>
      </c>
      <c r="K330" s="22">
        <v>1</v>
      </c>
      <c r="L330" s="22">
        <v>0</v>
      </c>
      <c r="M330" s="22">
        <v>1</v>
      </c>
      <c r="N330" s="22">
        <v>5</v>
      </c>
      <c r="O330" s="51">
        <v>0</v>
      </c>
      <c r="P330" s="51">
        <v>0</v>
      </c>
      <c r="Q330" s="22">
        <v>0</v>
      </c>
      <c r="R330" s="22">
        <v>2</v>
      </c>
      <c r="S330" s="22">
        <v>3</v>
      </c>
      <c r="T330" s="22">
        <v>0</v>
      </c>
      <c r="U330" s="22">
        <v>0</v>
      </c>
      <c r="V330" s="15">
        <v>1245773</v>
      </c>
      <c r="W330" s="5">
        <f t="shared" si="140"/>
        <v>19</v>
      </c>
      <c r="X330">
        <f t="shared" si="141"/>
        <v>0</v>
      </c>
      <c r="Y330">
        <f t="shared" si="142"/>
        <v>0</v>
      </c>
      <c r="Z330">
        <f t="shared" si="143"/>
        <v>0</v>
      </c>
      <c r="AA330">
        <f t="shared" si="144"/>
        <v>0</v>
      </c>
      <c r="AB330">
        <f t="shared" si="145"/>
        <v>1</v>
      </c>
      <c r="AC330">
        <f t="shared" si="146"/>
        <v>0</v>
      </c>
      <c r="AD330">
        <f t="shared" si="147"/>
        <v>0</v>
      </c>
      <c r="AE330">
        <f t="shared" si="148"/>
        <v>0</v>
      </c>
      <c r="AF330">
        <f t="shared" si="149"/>
        <v>0</v>
      </c>
      <c r="AG330">
        <f t="shared" si="150"/>
        <v>0</v>
      </c>
      <c r="AH330">
        <f t="shared" si="151"/>
        <v>0</v>
      </c>
      <c r="AI330">
        <f t="shared" si="152"/>
        <v>0</v>
      </c>
      <c r="AJ330">
        <f t="shared" si="153"/>
        <v>0</v>
      </c>
      <c r="AK330">
        <f t="shared" si="154"/>
        <v>0</v>
      </c>
      <c r="AL330">
        <f t="shared" si="155"/>
        <v>0</v>
      </c>
      <c r="AM330">
        <f t="shared" si="156"/>
        <v>0</v>
      </c>
      <c r="AN330">
        <f t="shared" si="157"/>
        <v>0</v>
      </c>
      <c r="AO330">
        <f t="shared" si="158"/>
        <v>0</v>
      </c>
      <c r="AP330">
        <f t="shared" si="159"/>
        <v>0</v>
      </c>
      <c r="AQ330">
        <f t="shared" si="160"/>
        <v>0</v>
      </c>
      <c r="AR330">
        <f t="shared" si="161"/>
        <v>0</v>
      </c>
      <c r="AS330">
        <f t="shared" si="162"/>
        <v>0</v>
      </c>
      <c r="AT330">
        <f t="shared" si="163"/>
        <v>0</v>
      </c>
      <c r="AU330">
        <f t="shared" si="164"/>
        <v>0</v>
      </c>
      <c r="AV330">
        <f t="shared" si="165"/>
        <v>0</v>
      </c>
      <c r="AW330">
        <f t="shared" si="166"/>
        <v>0</v>
      </c>
      <c r="AX330">
        <f t="shared" si="167"/>
        <v>0</v>
      </c>
    </row>
    <row r="331" spans="1:50" ht="47.25" x14ac:dyDescent="0.25">
      <c r="A331" s="115">
        <v>330</v>
      </c>
      <c r="B331" s="3" t="s">
        <v>964</v>
      </c>
      <c r="C331" s="3" t="s">
        <v>731</v>
      </c>
      <c r="D331" s="3" t="s">
        <v>1293</v>
      </c>
      <c r="E331" s="9">
        <v>840507</v>
      </c>
      <c r="F331" s="24">
        <v>1</v>
      </c>
      <c r="G331" s="7">
        <v>0</v>
      </c>
      <c r="H331" s="7">
        <v>5</v>
      </c>
      <c r="I331" s="7">
        <v>3</v>
      </c>
      <c r="J331" s="7">
        <v>0</v>
      </c>
      <c r="K331" s="7">
        <v>1</v>
      </c>
      <c r="L331" s="7">
        <v>0</v>
      </c>
      <c r="M331" s="7">
        <v>1</v>
      </c>
      <c r="N331" s="7">
        <v>3</v>
      </c>
      <c r="O331" s="50">
        <v>0</v>
      </c>
      <c r="P331" s="50">
        <v>0</v>
      </c>
      <c r="Q331" s="7">
        <v>0</v>
      </c>
      <c r="R331" s="7">
        <v>2</v>
      </c>
      <c r="S331" s="7">
        <v>3</v>
      </c>
      <c r="T331" s="7">
        <v>0</v>
      </c>
      <c r="U331" s="7">
        <v>0</v>
      </c>
      <c r="V331" s="19">
        <v>554734</v>
      </c>
      <c r="W331" s="5">
        <f t="shared" si="140"/>
        <v>19</v>
      </c>
      <c r="X331">
        <f t="shared" si="141"/>
        <v>0</v>
      </c>
      <c r="Y331">
        <f t="shared" si="142"/>
        <v>0</v>
      </c>
      <c r="Z331">
        <f t="shared" si="143"/>
        <v>0</v>
      </c>
      <c r="AA331">
        <f t="shared" si="144"/>
        <v>0</v>
      </c>
      <c r="AB331">
        <f t="shared" si="145"/>
        <v>0</v>
      </c>
      <c r="AC331">
        <f t="shared" si="146"/>
        <v>0</v>
      </c>
      <c r="AD331">
        <f t="shared" si="147"/>
        <v>0</v>
      </c>
      <c r="AE331">
        <f t="shared" si="148"/>
        <v>0</v>
      </c>
      <c r="AF331">
        <f t="shared" si="149"/>
        <v>0</v>
      </c>
      <c r="AG331">
        <f t="shared" si="150"/>
        <v>0</v>
      </c>
      <c r="AH331">
        <f t="shared" si="151"/>
        <v>0</v>
      </c>
      <c r="AI331">
        <f t="shared" si="152"/>
        <v>0</v>
      </c>
      <c r="AJ331">
        <f t="shared" si="153"/>
        <v>0</v>
      </c>
      <c r="AK331">
        <f t="shared" si="154"/>
        <v>0</v>
      </c>
      <c r="AL331">
        <f t="shared" si="155"/>
        <v>0</v>
      </c>
      <c r="AM331">
        <f t="shared" si="156"/>
        <v>0</v>
      </c>
      <c r="AN331">
        <f t="shared" si="157"/>
        <v>0</v>
      </c>
      <c r="AO331">
        <f t="shared" si="158"/>
        <v>0</v>
      </c>
      <c r="AP331">
        <f t="shared" si="159"/>
        <v>1</v>
      </c>
      <c r="AQ331">
        <f t="shared" si="160"/>
        <v>0</v>
      </c>
      <c r="AR331">
        <f t="shared" si="161"/>
        <v>0</v>
      </c>
      <c r="AS331">
        <f t="shared" si="162"/>
        <v>0</v>
      </c>
      <c r="AT331">
        <f t="shared" si="163"/>
        <v>0</v>
      </c>
      <c r="AU331">
        <f t="shared" si="164"/>
        <v>0</v>
      </c>
      <c r="AV331">
        <f t="shared" si="165"/>
        <v>0</v>
      </c>
      <c r="AW331">
        <f t="shared" si="166"/>
        <v>0</v>
      </c>
      <c r="AX331">
        <f t="shared" si="167"/>
        <v>0</v>
      </c>
    </row>
    <row r="332" spans="1:50" ht="78.75" x14ac:dyDescent="0.25">
      <c r="A332" s="115">
        <v>331</v>
      </c>
      <c r="B332" s="3" t="s">
        <v>201</v>
      </c>
      <c r="C332" s="3" t="s">
        <v>208</v>
      </c>
      <c r="D332" s="18" t="s">
        <v>209</v>
      </c>
      <c r="E332" s="19">
        <v>1626332</v>
      </c>
      <c r="F332" s="49">
        <v>0</v>
      </c>
      <c r="G332" s="18">
        <v>0</v>
      </c>
      <c r="H332" s="18">
        <v>5</v>
      </c>
      <c r="I332" s="18">
        <v>1</v>
      </c>
      <c r="J332" s="18">
        <v>0</v>
      </c>
      <c r="K332" s="18">
        <v>5</v>
      </c>
      <c r="L332" s="18">
        <v>0</v>
      </c>
      <c r="M332" s="18">
        <v>1</v>
      </c>
      <c r="N332" s="18">
        <v>1</v>
      </c>
      <c r="O332" s="30">
        <v>0</v>
      </c>
      <c r="P332" s="30">
        <v>0</v>
      </c>
      <c r="Q332" s="18">
        <v>0</v>
      </c>
      <c r="R332" s="18">
        <v>2</v>
      </c>
      <c r="S332" s="18">
        <v>3</v>
      </c>
      <c r="T332" s="18">
        <v>0</v>
      </c>
      <c r="U332" s="18">
        <v>0</v>
      </c>
      <c r="V332" s="19">
        <v>1252276</v>
      </c>
      <c r="W332" s="5">
        <f t="shared" si="140"/>
        <v>18</v>
      </c>
      <c r="X332">
        <f t="shared" si="141"/>
        <v>0</v>
      </c>
      <c r="Y332">
        <f t="shared" si="142"/>
        <v>0</v>
      </c>
      <c r="Z332">
        <f t="shared" si="143"/>
        <v>0</v>
      </c>
      <c r="AA332">
        <f t="shared" si="144"/>
        <v>0</v>
      </c>
      <c r="AB332">
        <f t="shared" si="145"/>
        <v>0</v>
      </c>
      <c r="AC332">
        <f t="shared" si="146"/>
        <v>0</v>
      </c>
      <c r="AD332">
        <f t="shared" si="147"/>
        <v>0</v>
      </c>
      <c r="AE332">
        <f t="shared" si="148"/>
        <v>0</v>
      </c>
      <c r="AF332">
        <f t="shared" si="149"/>
        <v>0</v>
      </c>
      <c r="AG332">
        <f t="shared" si="150"/>
        <v>0</v>
      </c>
      <c r="AH332">
        <f t="shared" si="151"/>
        <v>0</v>
      </c>
      <c r="AI332">
        <f t="shared" si="152"/>
        <v>0</v>
      </c>
      <c r="AJ332">
        <f t="shared" si="153"/>
        <v>0</v>
      </c>
      <c r="AK332">
        <f t="shared" si="154"/>
        <v>0</v>
      </c>
      <c r="AL332">
        <f t="shared" si="155"/>
        <v>0</v>
      </c>
      <c r="AM332">
        <f t="shared" si="156"/>
        <v>0</v>
      </c>
      <c r="AN332">
        <f t="shared" si="157"/>
        <v>1</v>
      </c>
      <c r="AO332">
        <f t="shared" si="158"/>
        <v>0</v>
      </c>
      <c r="AP332">
        <f t="shared" si="159"/>
        <v>0</v>
      </c>
      <c r="AQ332">
        <f t="shared" si="160"/>
        <v>0</v>
      </c>
      <c r="AR332">
        <f t="shared" si="161"/>
        <v>0</v>
      </c>
      <c r="AS332">
        <f t="shared" si="162"/>
        <v>0</v>
      </c>
      <c r="AT332">
        <f t="shared" si="163"/>
        <v>0</v>
      </c>
      <c r="AU332">
        <f t="shared" si="164"/>
        <v>0</v>
      </c>
      <c r="AV332">
        <f t="shared" si="165"/>
        <v>0</v>
      </c>
      <c r="AW332">
        <f t="shared" si="166"/>
        <v>0</v>
      </c>
      <c r="AX332">
        <f t="shared" si="167"/>
        <v>0</v>
      </c>
    </row>
    <row r="333" spans="1:50" ht="31.5" x14ac:dyDescent="0.25">
      <c r="A333" s="115">
        <v>332</v>
      </c>
      <c r="B333" s="3" t="s">
        <v>964</v>
      </c>
      <c r="C333" s="3" t="s">
        <v>731</v>
      </c>
      <c r="D333" s="3" t="s">
        <v>1294</v>
      </c>
      <c r="E333" s="9">
        <v>494381</v>
      </c>
      <c r="F333" s="24">
        <v>1</v>
      </c>
      <c r="G333" s="7">
        <v>0</v>
      </c>
      <c r="H333" s="7">
        <v>5</v>
      </c>
      <c r="I333" s="7">
        <v>1</v>
      </c>
      <c r="J333" s="7">
        <v>0</v>
      </c>
      <c r="K333" s="7">
        <v>0</v>
      </c>
      <c r="L333" s="7">
        <v>0</v>
      </c>
      <c r="M333" s="7">
        <v>1</v>
      </c>
      <c r="N333" s="7">
        <v>4</v>
      </c>
      <c r="O333" s="50">
        <v>0</v>
      </c>
      <c r="P333" s="50">
        <v>0</v>
      </c>
      <c r="Q333" s="7">
        <v>0</v>
      </c>
      <c r="R333" s="7">
        <v>2</v>
      </c>
      <c r="S333" s="7">
        <v>3</v>
      </c>
      <c r="T333" s="7">
        <v>0</v>
      </c>
      <c r="U333" s="7">
        <v>0</v>
      </c>
      <c r="V333" s="19">
        <v>326292</v>
      </c>
      <c r="W333" s="5">
        <f t="shared" si="140"/>
        <v>17</v>
      </c>
      <c r="X333">
        <f t="shared" si="141"/>
        <v>0</v>
      </c>
      <c r="Y333">
        <f t="shared" si="142"/>
        <v>0</v>
      </c>
      <c r="Z333">
        <f t="shared" si="143"/>
        <v>0</v>
      </c>
      <c r="AA333">
        <f t="shared" si="144"/>
        <v>0</v>
      </c>
      <c r="AB333">
        <f t="shared" si="145"/>
        <v>0</v>
      </c>
      <c r="AC333">
        <f t="shared" si="146"/>
        <v>0</v>
      </c>
      <c r="AD333">
        <f t="shared" si="147"/>
        <v>0</v>
      </c>
      <c r="AE333">
        <f t="shared" si="148"/>
        <v>0</v>
      </c>
      <c r="AF333">
        <f t="shared" si="149"/>
        <v>0</v>
      </c>
      <c r="AG333">
        <f t="shared" si="150"/>
        <v>0</v>
      </c>
      <c r="AH333">
        <f t="shared" si="151"/>
        <v>0</v>
      </c>
      <c r="AI333">
        <f t="shared" si="152"/>
        <v>0</v>
      </c>
      <c r="AJ333">
        <f t="shared" si="153"/>
        <v>0</v>
      </c>
      <c r="AK333">
        <f t="shared" si="154"/>
        <v>0</v>
      </c>
      <c r="AL333">
        <f t="shared" si="155"/>
        <v>0</v>
      </c>
      <c r="AM333">
        <f t="shared" si="156"/>
        <v>0</v>
      </c>
      <c r="AN333">
        <f t="shared" si="157"/>
        <v>0</v>
      </c>
      <c r="AO333">
        <f t="shared" si="158"/>
        <v>0</v>
      </c>
      <c r="AP333">
        <f t="shared" si="159"/>
        <v>1</v>
      </c>
      <c r="AQ333">
        <f t="shared" si="160"/>
        <v>0</v>
      </c>
      <c r="AR333">
        <f t="shared" si="161"/>
        <v>0</v>
      </c>
      <c r="AS333">
        <f t="shared" si="162"/>
        <v>0</v>
      </c>
      <c r="AT333">
        <f t="shared" si="163"/>
        <v>0</v>
      </c>
      <c r="AU333">
        <f t="shared" si="164"/>
        <v>0</v>
      </c>
      <c r="AV333">
        <f t="shared" si="165"/>
        <v>0</v>
      </c>
      <c r="AW333">
        <f t="shared" si="166"/>
        <v>0</v>
      </c>
      <c r="AX333">
        <f t="shared" si="167"/>
        <v>0</v>
      </c>
    </row>
    <row r="334" spans="1:50" ht="47.25" x14ac:dyDescent="0.25">
      <c r="A334" s="115">
        <v>333</v>
      </c>
      <c r="B334" s="58" t="s">
        <v>964</v>
      </c>
      <c r="C334" s="58" t="s">
        <v>731</v>
      </c>
      <c r="D334" s="58" t="s">
        <v>1295</v>
      </c>
      <c r="E334" s="109">
        <v>761238</v>
      </c>
      <c r="F334" s="54">
        <v>1</v>
      </c>
      <c r="G334" s="99">
        <v>0</v>
      </c>
      <c r="H334" s="99">
        <v>5</v>
      </c>
      <c r="I334" s="99">
        <v>3</v>
      </c>
      <c r="J334" s="58">
        <v>0</v>
      </c>
      <c r="K334" s="99">
        <v>0</v>
      </c>
      <c r="L334" s="99">
        <v>0</v>
      </c>
      <c r="M334" s="99">
        <v>1</v>
      </c>
      <c r="N334" s="99">
        <v>2</v>
      </c>
      <c r="O334" s="56">
        <v>0</v>
      </c>
      <c r="P334" s="56">
        <v>0</v>
      </c>
      <c r="Q334" s="99">
        <v>0</v>
      </c>
      <c r="R334" s="99">
        <v>2</v>
      </c>
      <c r="S334" s="99">
        <v>3</v>
      </c>
      <c r="T334" s="99">
        <v>0</v>
      </c>
      <c r="U334" s="99">
        <v>0</v>
      </c>
      <c r="V334" s="109">
        <v>502417</v>
      </c>
      <c r="W334" s="5">
        <f t="shared" si="140"/>
        <v>17</v>
      </c>
      <c r="X334">
        <f t="shared" si="141"/>
        <v>0</v>
      </c>
      <c r="Y334">
        <f t="shared" si="142"/>
        <v>0</v>
      </c>
      <c r="Z334">
        <f t="shared" si="143"/>
        <v>0</v>
      </c>
      <c r="AA334">
        <f t="shared" si="144"/>
        <v>0</v>
      </c>
      <c r="AB334">
        <f t="shared" si="145"/>
        <v>0</v>
      </c>
      <c r="AC334">
        <f t="shared" si="146"/>
        <v>0</v>
      </c>
      <c r="AD334">
        <f t="shared" si="147"/>
        <v>0</v>
      </c>
      <c r="AE334">
        <f t="shared" si="148"/>
        <v>0</v>
      </c>
      <c r="AF334">
        <f t="shared" si="149"/>
        <v>0</v>
      </c>
      <c r="AG334">
        <f t="shared" si="150"/>
        <v>0</v>
      </c>
      <c r="AH334">
        <f t="shared" si="151"/>
        <v>0</v>
      </c>
      <c r="AI334">
        <f t="shared" si="152"/>
        <v>0</v>
      </c>
      <c r="AJ334">
        <f t="shared" si="153"/>
        <v>0</v>
      </c>
      <c r="AK334">
        <f t="shared" si="154"/>
        <v>0</v>
      </c>
      <c r="AL334">
        <f t="shared" si="155"/>
        <v>0</v>
      </c>
      <c r="AM334">
        <f t="shared" si="156"/>
        <v>0</v>
      </c>
      <c r="AN334">
        <f t="shared" si="157"/>
        <v>0</v>
      </c>
      <c r="AO334">
        <f t="shared" si="158"/>
        <v>0</v>
      </c>
      <c r="AP334">
        <f t="shared" si="159"/>
        <v>1</v>
      </c>
      <c r="AQ334">
        <f t="shared" si="160"/>
        <v>0</v>
      </c>
      <c r="AR334">
        <f t="shared" si="161"/>
        <v>0</v>
      </c>
      <c r="AS334">
        <f t="shared" si="162"/>
        <v>0</v>
      </c>
      <c r="AT334">
        <f t="shared" si="163"/>
        <v>0</v>
      </c>
      <c r="AU334">
        <f t="shared" si="164"/>
        <v>0</v>
      </c>
      <c r="AV334">
        <f t="shared" si="165"/>
        <v>0</v>
      </c>
      <c r="AW334">
        <f t="shared" si="166"/>
        <v>0</v>
      </c>
      <c r="AX334">
        <f t="shared" si="167"/>
        <v>0</v>
      </c>
    </row>
    <row r="335" spans="1:50" ht="47.25" x14ac:dyDescent="0.25">
      <c r="A335" s="115">
        <v>334</v>
      </c>
      <c r="B335" s="23" t="s">
        <v>1466</v>
      </c>
      <c r="C335" s="23" t="s">
        <v>23</v>
      </c>
      <c r="D335" s="24" t="s">
        <v>1467</v>
      </c>
      <c r="E335" s="15">
        <v>1880921</v>
      </c>
      <c r="F335" s="37">
        <v>0</v>
      </c>
      <c r="G335" s="22">
        <v>0</v>
      </c>
      <c r="H335" s="22">
        <v>5</v>
      </c>
      <c r="I335" s="22">
        <v>1</v>
      </c>
      <c r="J335" s="22">
        <v>0</v>
      </c>
      <c r="K335" s="22">
        <v>1</v>
      </c>
      <c r="L335" s="22">
        <v>0</v>
      </c>
      <c r="M335" s="22">
        <v>1</v>
      </c>
      <c r="N335" s="22">
        <v>4</v>
      </c>
      <c r="O335" s="51">
        <v>0</v>
      </c>
      <c r="P335" s="51">
        <v>0</v>
      </c>
      <c r="Q335" s="22">
        <v>0</v>
      </c>
      <c r="R335" s="22">
        <v>2</v>
      </c>
      <c r="S335" s="22">
        <v>3</v>
      </c>
      <c r="T335" s="22">
        <v>0</v>
      </c>
      <c r="U335" s="22">
        <v>0</v>
      </c>
      <c r="V335" s="15">
        <v>1260215</v>
      </c>
      <c r="W335" s="5">
        <f t="shared" si="140"/>
        <v>17</v>
      </c>
      <c r="X335">
        <f t="shared" si="141"/>
        <v>0</v>
      </c>
      <c r="Y335">
        <f t="shared" si="142"/>
        <v>0</v>
      </c>
      <c r="Z335">
        <f t="shared" si="143"/>
        <v>0</v>
      </c>
      <c r="AA335">
        <f t="shared" si="144"/>
        <v>0</v>
      </c>
      <c r="AB335">
        <f t="shared" si="145"/>
        <v>1</v>
      </c>
      <c r="AC335">
        <f t="shared" si="146"/>
        <v>0</v>
      </c>
      <c r="AD335">
        <f t="shared" si="147"/>
        <v>0</v>
      </c>
      <c r="AE335">
        <f t="shared" si="148"/>
        <v>0</v>
      </c>
      <c r="AF335">
        <f t="shared" si="149"/>
        <v>0</v>
      </c>
      <c r="AG335">
        <f t="shared" si="150"/>
        <v>0</v>
      </c>
      <c r="AH335">
        <f t="shared" si="151"/>
        <v>0</v>
      </c>
      <c r="AI335">
        <f t="shared" si="152"/>
        <v>0</v>
      </c>
      <c r="AJ335">
        <f t="shared" si="153"/>
        <v>0</v>
      </c>
      <c r="AK335">
        <f t="shared" si="154"/>
        <v>0</v>
      </c>
      <c r="AL335">
        <f t="shared" si="155"/>
        <v>0</v>
      </c>
      <c r="AM335">
        <f t="shared" si="156"/>
        <v>0</v>
      </c>
      <c r="AN335">
        <f t="shared" si="157"/>
        <v>0</v>
      </c>
      <c r="AO335">
        <f t="shared" si="158"/>
        <v>0</v>
      </c>
      <c r="AP335">
        <f t="shared" si="159"/>
        <v>0</v>
      </c>
      <c r="AQ335">
        <f t="shared" si="160"/>
        <v>0</v>
      </c>
      <c r="AR335">
        <f t="shared" si="161"/>
        <v>0</v>
      </c>
      <c r="AS335">
        <f t="shared" si="162"/>
        <v>0</v>
      </c>
      <c r="AT335">
        <f t="shared" si="163"/>
        <v>0</v>
      </c>
      <c r="AU335">
        <f t="shared" si="164"/>
        <v>0</v>
      </c>
      <c r="AV335">
        <f t="shared" si="165"/>
        <v>0</v>
      </c>
      <c r="AW335">
        <f t="shared" si="166"/>
        <v>0</v>
      </c>
      <c r="AX335">
        <f t="shared" si="167"/>
        <v>0</v>
      </c>
    </row>
    <row r="336" spans="1:50" ht="63" x14ac:dyDescent="0.25">
      <c r="A336" s="115">
        <v>335</v>
      </c>
      <c r="B336" s="23" t="s">
        <v>1139</v>
      </c>
      <c r="C336" s="23" t="s">
        <v>1606</v>
      </c>
      <c r="D336" s="23" t="s">
        <v>1607</v>
      </c>
      <c r="E336" s="23">
        <v>1122000</v>
      </c>
      <c r="F336" s="23">
        <v>0</v>
      </c>
      <c r="G336" s="23">
        <v>3</v>
      </c>
      <c r="H336" s="23">
        <v>3</v>
      </c>
      <c r="I336" s="23">
        <v>3</v>
      </c>
      <c r="J336" s="23">
        <v>0</v>
      </c>
      <c r="K336" s="23">
        <v>1</v>
      </c>
      <c r="L336" s="23">
        <v>0</v>
      </c>
      <c r="M336" s="23">
        <v>1</v>
      </c>
      <c r="N336" s="23">
        <v>1</v>
      </c>
      <c r="O336" s="23">
        <v>0</v>
      </c>
      <c r="P336" s="23">
        <v>0</v>
      </c>
      <c r="Q336" s="23">
        <v>0</v>
      </c>
      <c r="R336" s="23">
        <v>2</v>
      </c>
      <c r="S336" s="23">
        <v>3</v>
      </c>
      <c r="T336" s="23">
        <v>0</v>
      </c>
      <c r="U336" s="23">
        <v>0</v>
      </c>
      <c r="V336" s="23">
        <v>830280</v>
      </c>
      <c r="W336" s="5">
        <f t="shared" si="140"/>
        <v>17</v>
      </c>
      <c r="X336">
        <f t="shared" si="141"/>
        <v>0</v>
      </c>
      <c r="Y336">
        <f t="shared" si="142"/>
        <v>0</v>
      </c>
      <c r="Z336">
        <f t="shared" si="143"/>
        <v>0</v>
      </c>
      <c r="AA336">
        <f t="shared" si="144"/>
        <v>0</v>
      </c>
      <c r="AB336">
        <f t="shared" si="145"/>
        <v>0</v>
      </c>
      <c r="AC336">
        <f t="shared" si="146"/>
        <v>0</v>
      </c>
      <c r="AD336">
        <f t="shared" si="147"/>
        <v>0</v>
      </c>
      <c r="AE336">
        <f t="shared" si="148"/>
        <v>0</v>
      </c>
      <c r="AF336">
        <f t="shared" si="149"/>
        <v>0</v>
      </c>
      <c r="AG336">
        <f t="shared" si="150"/>
        <v>0</v>
      </c>
      <c r="AH336">
        <f t="shared" si="151"/>
        <v>0</v>
      </c>
      <c r="AI336">
        <f t="shared" si="152"/>
        <v>0</v>
      </c>
      <c r="AJ336">
        <f t="shared" si="153"/>
        <v>0</v>
      </c>
      <c r="AK336">
        <f t="shared" si="154"/>
        <v>0</v>
      </c>
      <c r="AL336">
        <f t="shared" si="155"/>
        <v>0</v>
      </c>
      <c r="AM336">
        <f t="shared" si="156"/>
        <v>0</v>
      </c>
      <c r="AN336">
        <f t="shared" si="157"/>
        <v>0</v>
      </c>
      <c r="AO336">
        <f t="shared" si="158"/>
        <v>0</v>
      </c>
      <c r="AP336">
        <f t="shared" si="159"/>
        <v>0</v>
      </c>
      <c r="AQ336">
        <f t="shared" si="160"/>
        <v>0</v>
      </c>
      <c r="AR336">
        <f t="shared" si="161"/>
        <v>0</v>
      </c>
      <c r="AS336">
        <f t="shared" si="162"/>
        <v>0</v>
      </c>
      <c r="AT336">
        <f t="shared" si="163"/>
        <v>1</v>
      </c>
      <c r="AU336">
        <f t="shared" si="164"/>
        <v>0</v>
      </c>
      <c r="AV336">
        <f t="shared" si="165"/>
        <v>0</v>
      </c>
      <c r="AW336">
        <f t="shared" si="166"/>
        <v>0</v>
      </c>
      <c r="AX336">
        <f t="shared" si="167"/>
        <v>0</v>
      </c>
    </row>
    <row r="337" spans="1:50" ht="110.25" x14ac:dyDescent="0.25">
      <c r="A337" s="115">
        <v>336</v>
      </c>
      <c r="B337" s="23" t="s">
        <v>1466</v>
      </c>
      <c r="C337" s="23" t="s">
        <v>524</v>
      </c>
      <c r="D337" s="24" t="s">
        <v>1467</v>
      </c>
      <c r="E337" s="4">
        <v>2883170</v>
      </c>
      <c r="F337" s="24">
        <v>0</v>
      </c>
      <c r="G337" s="23">
        <v>0</v>
      </c>
      <c r="H337" s="23">
        <v>3</v>
      </c>
      <c r="I337" s="23">
        <v>3</v>
      </c>
      <c r="J337" s="23">
        <v>0</v>
      </c>
      <c r="K337" s="23">
        <v>1</v>
      </c>
      <c r="L337" s="23">
        <v>0</v>
      </c>
      <c r="M337" s="23">
        <v>1</v>
      </c>
      <c r="N337" s="23">
        <v>2</v>
      </c>
      <c r="O337" s="50">
        <v>0</v>
      </c>
      <c r="P337" s="50">
        <v>0</v>
      </c>
      <c r="Q337" s="23">
        <v>0</v>
      </c>
      <c r="R337" s="23">
        <v>2</v>
      </c>
      <c r="S337" s="23">
        <v>3</v>
      </c>
      <c r="T337" s="23">
        <v>0</v>
      </c>
      <c r="U337" s="23">
        <v>0</v>
      </c>
      <c r="V337" s="4">
        <v>1931723</v>
      </c>
      <c r="W337" s="5">
        <f t="shared" si="140"/>
        <v>15</v>
      </c>
      <c r="X337">
        <f t="shared" si="141"/>
        <v>0</v>
      </c>
      <c r="Y337">
        <f t="shared" si="142"/>
        <v>0</v>
      </c>
      <c r="Z337">
        <f t="shared" si="143"/>
        <v>0</v>
      </c>
      <c r="AA337">
        <f t="shared" si="144"/>
        <v>0</v>
      </c>
      <c r="AB337">
        <f t="shared" si="145"/>
        <v>1</v>
      </c>
      <c r="AC337">
        <f t="shared" si="146"/>
        <v>0</v>
      </c>
      <c r="AD337">
        <f t="shared" si="147"/>
        <v>0</v>
      </c>
      <c r="AE337">
        <f t="shared" si="148"/>
        <v>0</v>
      </c>
      <c r="AF337">
        <f t="shared" si="149"/>
        <v>0</v>
      </c>
      <c r="AG337">
        <f t="shared" si="150"/>
        <v>0</v>
      </c>
      <c r="AH337">
        <f t="shared" si="151"/>
        <v>0</v>
      </c>
      <c r="AI337">
        <f t="shared" si="152"/>
        <v>0</v>
      </c>
      <c r="AJ337">
        <f t="shared" si="153"/>
        <v>0</v>
      </c>
      <c r="AK337">
        <f t="shared" si="154"/>
        <v>0</v>
      </c>
      <c r="AL337">
        <f t="shared" si="155"/>
        <v>0</v>
      </c>
      <c r="AM337">
        <f t="shared" si="156"/>
        <v>0</v>
      </c>
      <c r="AN337">
        <f t="shared" si="157"/>
        <v>0</v>
      </c>
      <c r="AO337">
        <f t="shared" si="158"/>
        <v>0</v>
      </c>
      <c r="AP337">
        <f t="shared" si="159"/>
        <v>0</v>
      </c>
      <c r="AQ337">
        <f t="shared" si="160"/>
        <v>0</v>
      </c>
      <c r="AR337">
        <f t="shared" si="161"/>
        <v>0</v>
      </c>
      <c r="AS337">
        <f t="shared" si="162"/>
        <v>0</v>
      </c>
      <c r="AT337">
        <f t="shared" si="163"/>
        <v>0</v>
      </c>
      <c r="AU337">
        <f t="shared" si="164"/>
        <v>0</v>
      </c>
      <c r="AV337">
        <f t="shared" si="165"/>
        <v>0</v>
      </c>
      <c r="AW337">
        <f t="shared" si="166"/>
        <v>0</v>
      </c>
      <c r="AX337">
        <f t="shared" si="167"/>
        <v>0</v>
      </c>
    </row>
    <row r="338" spans="1:50" ht="173.25" x14ac:dyDescent="0.25">
      <c r="A338" s="115">
        <v>337</v>
      </c>
      <c r="B338" s="23" t="s">
        <v>513</v>
      </c>
      <c r="C338" s="23" t="s">
        <v>553</v>
      </c>
      <c r="D338" s="23" t="s">
        <v>554</v>
      </c>
      <c r="E338" s="9">
        <v>330000</v>
      </c>
      <c r="F338" s="24">
        <v>10</v>
      </c>
      <c r="G338" s="24">
        <v>0</v>
      </c>
      <c r="H338" s="24">
        <v>5</v>
      </c>
      <c r="I338" s="24">
        <v>1</v>
      </c>
      <c r="J338" s="21">
        <v>0</v>
      </c>
      <c r="K338" s="24">
        <v>1</v>
      </c>
      <c r="L338" s="24">
        <v>0</v>
      </c>
      <c r="M338" s="24">
        <v>2</v>
      </c>
      <c r="N338" s="24">
        <v>3</v>
      </c>
      <c r="O338" s="50">
        <v>0</v>
      </c>
      <c r="P338" s="50">
        <v>10</v>
      </c>
      <c r="Q338" s="24">
        <v>0</v>
      </c>
      <c r="R338" s="24">
        <v>0</v>
      </c>
      <c r="S338" s="24">
        <v>3</v>
      </c>
      <c r="T338" s="24">
        <v>0</v>
      </c>
      <c r="U338" s="24">
        <v>0</v>
      </c>
      <c r="V338" s="9">
        <v>148500</v>
      </c>
      <c r="W338" s="5">
        <f t="shared" si="140"/>
        <v>35</v>
      </c>
      <c r="X338">
        <f t="shared" si="141"/>
        <v>0</v>
      </c>
      <c r="Y338">
        <f t="shared" si="142"/>
        <v>0</v>
      </c>
      <c r="Z338">
        <f t="shared" si="143"/>
        <v>0</v>
      </c>
      <c r="AA338">
        <f t="shared" si="144"/>
        <v>0</v>
      </c>
      <c r="AB338">
        <f t="shared" si="145"/>
        <v>0</v>
      </c>
      <c r="AC338">
        <f t="shared" si="146"/>
        <v>0</v>
      </c>
      <c r="AD338">
        <f t="shared" si="147"/>
        <v>0</v>
      </c>
      <c r="AE338">
        <f t="shared" si="148"/>
        <v>0</v>
      </c>
      <c r="AF338">
        <f t="shared" si="149"/>
        <v>0</v>
      </c>
      <c r="AG338">
        <f t="shared" si="150"/>
        <v>0</v>
      </c>
      <c r="AH338">
        <f t="shared" si="151"/>
        <v>0</v>
      </c>
      <c r="AI338">
        <f t="shared" si="152"/>
        <v>0</v>
      </c>
      <c r="AJ338">
        <f t="shared" si="153"/>
        <v>0</v>
      </c>
      <c r="AK338">
        <f t="shared" si="154"/>
        <v>0</v>
      </c>
      <c r="AL338">
        <f t="shared" si="155"/>
        <v>0</v>
      </c>
      <c r="AM338">
        <f t="shared" si="156"/>
        <v>0</v>
      </c>
      <c r="AN338">
        <f t="shared" si="157"/>
        <v>0</v>
      </c>
      <c r="AO338">
        <f t="shared" si="158"/>
        <v>0</v>
      </c>
      <c r="AP338">
        <f t="shared" si="159"/>
        <v>0</v>
      </c>
      <c r="AQ338">
        <f t="shared" si="160"/>
        <v>0</v>
      </c>
      <c r="AR338">
        <f t="shared" si="161"/>
        <v>0</v>
      </c>
      <c r="AS338">
        <f t="shared" si="162"/>
        <v>0</v>
      </c>
      <c r="AT338">
        <f t="shared" si="163"/>
        <v>0</v>
      </c>
      <c r="AU338">
        <f t="shared" si="164"/>
        <v>0</v>
      </c>
      <c r="AV338">
        <f t="shared" si="165"/>
        <v>0</v>
      </c>
      <c r="AW338">
        <f t="shared" si="166"/>
        <v>0</v>
      </c>
      <c r="AX338">
        <f t="shared" si="167"/>
        <v>1</v>
      </c>
    </row>
    <row r="339" spans="1:50" ht="47.25" x14ac:dyDescent="0.25">
      <c r="A339" s="115">
        <v>338</v>
      </c>
      <c r="B339" s="18" t="s">
        <v>201</v>
      </c>
      <c r="C339" s="18" t="s">
        <v>83</v>
      </c>
      <c r="D339" s="18" t="s">
        <v>212</v>
      </c>
      <c r="E339" s="19">
        <v>700000</v>
      </c>
      <c r="F339" s="49">
        <v>4</v>
      </c>
      <c r="G339" s="18">
        <v>0</v>
      </c>
      <c r="H339" s="18">
        <v>5</v>
      </c>
      <c r="I339" s="18">
        <v>2</v>
      </c>
      <c r="J339" s="18">
        <v>0</v>
      </c>
      <c r="K339" s="18">
        <v>5</v>
      </c>
      <c r="L339" s="18">
        <v>0</v>
      </c>
      <c r="M339" s="18">
        <v>2</v>
      </c>
      <c r="N339" s="18">
        <v>1</v>
      </c>
      <c r="O339" s="30">
        <v>0</v>
      </c>
      <c r="P339" s="30">
        <v>10</v>
      </c>
      <c r="Q339" s="18">
        <v>0</v>
      </c>
      <c r="R339" s="18">
        <v>2</v>
      </c>
      <c r="S339" s="18">
        <v>3</v>
      </c>
      <c r="T339" s="18">
        <v>0</v>
      </c>
      <c r="U339" s="18">
        <v>0</v>
      </c>
      <c r="V339" s="19">
        <v>385000</v>
      </c>
      <c r="W339" s="5">
        <f t="shared" si="140"/>
        <v>34</v>
      </c>
      <c r="X339">
        <f t="shared" si="141"/>
        <v>0</v>
      </c>
      <c r="Y339">
        <f t="shared" si="142"/>
        <v>0</v>
      </c>
      <c r="Z339">
        <f t="shared" si="143"/>
        <v>0</v>
      </c>
      <c r="AA339">
        <f t="shared" si="144"/>
        <v>0</v>
      </c>
      <c r="AB339">
        <f t="shared" si="145"/>
        <v>0</v>
      </c>
      <c r="AC339">
        <f t="shared" si="146"/>
        <v>0</v>
      </c>
      <c r="AD339">
        <f t="shared" si="147"/>
        <v>0</v>
      </c>
      <c r="AE339">
        <f t="shared" si="148"/>
        <v>0</v>
      </c>
      <c r="AF339">
        <f t="shared" si="149"/>
        <v>0</v>
      </c>
      <c r="AG339">
        <f t="shared" si="150"/>
        <v>0</v>
      </c>
      <c r="AH339">
        <f t="shared" si="151"/>
        <v>0</v>
      </c>
      <c r="AI339">
        <f t="shared" si="152"/>
        <v>0</v>
      </c>
      <c r="AJ339">
        <f t="shared" si="153"/>
        <v>0</v>
      </c>
      <c r="AK339">
        <f t="shared" si="154"/>
        <v>0</v>
      </c>
      <c r="AL339">
        <f t="shared" si="155"/>
        <v>0</v>
      </c>
      <c r="AM339">
        <f t="shared" si="156"/>
        <v>0</v>
      </c>
      <c r="AN339">
        <f t="shared" si="157"/>
        <v>1</v>
      </c>
      <c r="AO339">
        <f t="shared" si="158"/>
        <v>0</v>
      </c>
      <c r="AP339">
        <f t="shared" si="159"/>
        <v>0</v>
      </c>
      <c r="AQ339">
        <f t="shared" si="160"/>
        <v>0</v>
      </c>
      <c r="AR339">
        <f t="shared" si="161"/>
        <v>0</v>
      </c>
      <c r="AS339">
        <f t="shared" si="162"/>
        <v>0</v>
      </c>
      <c r="AT339">
        <f t="shared" si="163"/>
        <v>0</v>
      </c>
      <c r="AU339">
        <f t="shared" si="164"/>
        <v>0</v>
      </c>
      <c r="AV339">
        <f t="shared" si="165"/>
        <v>0</v>
      </c>
      <c r="AW339">
        <f t="shared" si="166"/>
        <v>0</v>
      </c>
      <c r="AX339">
        <f t="shared" si="167"/>
        <v>0</v>
      </c>
    </row>
    <row r="340" spans="1:50" ht="94.5" x14ac:dyDescent="0.25">
      <c r="A340" s="115">
        <v>339</v>
      </c>
      <c r="B340" s="3" t="s">
        <v>1258</v>
      </c>
      <c r="C340" s="3" t="s">
        <v>1279</v>
      </c>
      <c r="D340" s="3" t="s">
        <v>1280</v>
      </c>
      <c r="E340" s="4">
        <v>1415000</v>
      </c>
      <c r="F340" s="24">
        <v>10</v>
      </c>
      <c r="G340" s="3">
        <v>0</v>
      </c>
      <c r="H340" s="3">
        <v>3</v>
      </c>
      <c r="I340" s="3">
        <v>2</v>
      </c>
      <c r="J340" s="3">
        <v>0</v>
      </c>
      <c r="K340" s="3">
        <v>1</v>
      </c>
      <c r="L340" s="3">
        <v>0</v>
      </c>
      <c r="M340" s="3">
        <v>2</v>
      </c>
      <c r="N340" s="3">
        <v>3</v>
      </c>
      <c r="O340" s="50">
        <v>0</v>
      </c>
      <c r="P340" s="50">
        <v>0</v>
      </c>
      <c r="Q340" s="3">
        <v>2</v>
      </c>
      <c r="R340" s="3">
        <v>2</v>
      </c>
      <c r="S340" s="3">
        <v>3</v>
      </c>
      <c r="T340" s="3">
        <v>0</v>
      </c>
      <c r="U340" s="3">
        <v>0</v>
      </c>
      <c r="V340" s="4">
        <v>523550</v>
      </c>
      <c r="W340" s="5">
        <f t="shared" si="140"/>
        <v>28</v>
      </c>
      <c r="X340">
        <f t="shared" si="141"/>
        <v>0</v>
      </c>
      <c r="Y340">
        <f t="shared" si="142"/>
        <v>0</v>
      </c>
      <c r="Z340">
        <f t="shared" si="143"/>
        <v>0</v>
      </c>
      <c r="AA340">
        <f t="shared" si="144"/>
        <v>0</v>
      </c>
      <c r="AB340">
        <f t="shared" si="145"/>
        <v>0</v>
      </c>
      <c r="AC340">
        <f t="shared" si="146"/>
        <v>0</v>
      </c>
      <c r="AD340">
        <f t="shared" si="147"/>
        <v>0</v>
      </c>
      <c r="AE340">
        <f t="shared" si="148"/>
        <v>0</v>
      </c>
      <c r="AF340">
        <f t="shared" si="149"/>
        <v>0</v>
      </c>
      <c r="AG340">
        <f t="shared" si="150"/>
        <v>0</v>
      </c>
      <c r="AH340">
        <f t="shared" si="151"/>
        <v>0</v>
      </c>
      <c r="AI340">
        <f t="shared" si="152"/>
        <v>0</v>
      </c>
      <c r="AJ340">
        <f t="shared" si="153"/>
        <v>0</v>
      </c>
      <c r="AK340">
        <f t="shared" si="154"/>
        <v>0</v>
      </c>
      <c r="AL340">
        <f t="shared" si="155"/>
        <v>0</v>
      </c>
      <c r="AM340">
        <f t="shared" si="156"/>
        <v>0</v>
      </c>
      <c r="AN340">
        <f t="shared" si="157"/>
        <v>0</v>
      </c>
      <c r="AO340">
        <f t="shared" si="158"/>
        <v>0</v>
      </c>
      <c r="AP340">
        <f t="shared" si="159"/>
        <v>0</v>
      </c>
      <c r="AQ340">
        <f t="shared" si="160"/>
        <v>0</v>
      </c>
      <c r="AR340">
        <f t="shared" si="161"/>
        <v>0</v>
      </c>
      <c r="AS340">
        <f t="shared" si="162"/>
        <v>0</v>
      </c>
      <c r="AT340">
        <f t="shared" si="163"/>
        <v>0</v>
      </c>
      <c r="AU340">
        <f t="shared" si="164"/>
        <v>0</v>
      </c>
      <c r="AV340">
        <f t="shared" si="165"/>
        <v>0</v>
      </c>
      <c r="AW340">
        <f t="shared" si="166"/>
        <v>0</v>
      </c>
      <c r="AX340">
        <f t="shared" si="167"/>
        <v>1</v>
      </c>
    </row>
    <row r="341" spans="1:50" ht="63" x14ac:dyDescent="0.25">
      <c r="A341" s="115">
        <v>340</v>
      </c>
      <c r="B341" s="24" t="s">
        <v>964</v>
      </c>
      <c r="C341" s="23" t="s">
        <v>966</v>
      </c>
      <c r="D341" s="23" t="s">
        <v>967</v>
      </c>
      <c r="E341" s="4">
        <v>57291</v>
      </c>
      <c r="F341" s="24">
        <v>0</v>
      </c>
      <c r="G341" s="23">
        <v>0</v>
      </c>
      <c r="H341" s="23">
        <v>3</v>
      </c>
      <c r="I341" s="23">
        <v>1</v>
      </c>
      <c r="J341" s="23">
        <v>0</v>
      </c>
      <c r="K341" s="23">
        <v>2</v>
      </c>
      <c r="L341" s="23">
        <v>0</v>
      </c>
      <c r="M341" s="23">
        <v>2</v>
      </c>
      <c r="N341" s="23">
        <v>9</v>
      </c>
      <c r="O341" s="50">
        <v>0</v>
      </c>
      <c r="P341" s="50">
        <v>0</v>
      </c>
      <c r="Q341" s="23">
        <v>0</v>
      </c>
      <c r="R341" s="23">
        <v>2</v>
      </c>
      <c r="S341" s="23">
        <v>3</v>
      </c>
      <c r="T341" s="23">
        <v>0</v>
      </c>
      <c r="U341" s="23">
        <v>0</v>
      </c>
      <c r="V341" s="4">
        <v>41821</v>
      </c>
      <c r="W341" s="5">
        <f t="shared" si="140"/>
        <v>22</v>
      </c>
      <c r="X341">
        <f t="shared" si="141"/>
        <v>0</v>
      </c>
      <c r="Y341">
        <f t="shared" si="142"/>
        <v>0</v>
      </c>
      <c r="Z341">
        <f t="shared" si="143"/>
        <v>0</v>
      </c>
      <c r="AA341">
        <f t="shared" si="144"/>
        <v>0</v>
      </c>
      <c r="AB341">
        <f t="shared" si="145"/>
        <v>0</v>
      </c>
      <c r="AC341">
        <f t="shared" si="146"/>
        <v>0</v>
      </c>
      <c r="AD341">
        <f t="shared" si="147"/>
        <v>0</v>
      </c>
      <c r="AE341">
        <f t="shared" si="148"/>
        <v>0</v>
      </c>
      <c r="AF341">
        <f t="shared" si="149"/>
        <v>0</v>
      </c>
      <c r="AG341">
        <f t="shared" si="150"/>
        <v>0</v>
      </c>
      <c r="AH341">
        <f t="shared" si="151"/>
        <v>0</v>
      </c>
      <c r="AI341">
        <f t="shared" si="152"/>
        <v>0</v>
      </c>
      <c r="AJ341">
        <f t="shared" si="153"/>
        <v>0</v>
      </c>
      <c r="AK341">
        <f t="shared" si="154"/>
        <v>0</v>
      </c>
      <c r="AL341">
        <f t="shared" si="155"/>
        <v>0</v>
      </c>
      <c r="AM341">
        <f t="shared" si="156"/>
        <v>0</v>
      </c>
      <c r="AN341">
        <f t="shared" si="157"/>
        <v>0</v>
      </c>
      <c r="AO341">
        <f t="shared" si="158"/>
        <v>0</v>
      </c>
      <c r="AP341">
        <f t="shared" si="159"/>
        <v>1</v>
      </c>
      <c r="AQ341">
        <f t="shared" si="160"/>
        <v>0</v>
      </c>
      <c r="AR341">
        <f t="shared" si="161"/>
        <v>0</v>
      </c>
      <c r="AS341">
        <f t="shared" si="162"/>
        <v>0</v>
      </c>
      <c r="AT341">
        <f t="shared" si="163"/>
        <v>0</v>
      </c>
      <c r="AU341">
        <f t="shared" si="164"/>
        <v>0</v>
      </c>
      <c r="AV341">
        <f t="shared" si="165"/>
        <v>0</v>
      </c>
      <c r="AW341">
        <f t="shared" si="166"/>
        <v>0</v>
      </c>
      <c r="AX341">
        <f t="shared" si="167"/>
        <v>0</v>
      </c>
    </row>
    <row r="342" spans="1:50" ht="31.5" x14ac:dyDescent="0.25">
      <c r="A342" s="115">
        <v>341</v>
      </c>
      <c r="B342" s="23" t="s">
        <v>346</v>
      </c>
      <c r="C342" s="23" t="s">
        <v>347</v>
      </c>
      <c r="D342" s="23" t="s">
        <v>351</v>
      </c>
      <c r="E342" s="4">
        <v>2625754.38</v>
      </c>
      <c r="F342" s="24">
        <v>0</v>
      </c>
      <c r="G342" s="23">
        <v>0</v>
      </c>
      <c r="H342" s="23">
        <v>5</v>
      </c>
      <c r="I342" s="23">
        <v>2</v>
      </c>
      <c r="J342" s="23">
        <v>0</v>
      </c>
      <c r="K342" s="23">
        <v>4</v>
      </c>
      <c r="L342" s="23">
        <v>1</v>
      </c>
      <c r="M342" s="23">
        <v>2</v>
      </c>
      <c r="N342" s="23">
        <v>0</v>
      </c>
      <c r="O342" s="50">
        <v>0</v>
      </c>
      <c r="P342" s="50">
        <v>0</v>
      </c>
      <c r="Q342" s="23">
        <v>2</v>
      </c>
      <c r="R342" s="23">
        <v>3</v>
      </c>
      <c r="S342" s="23">
        <v>0</v>
      </c>
      <c r="T342" s="23">
        <v>0</v>
      </c>
      <c r="U342" s="23">
        <v>0</v>
      </c>
      <c r="V342" s="4">
        <v>1785513</v>
      </c>
      <c r="W342" s="5">
        <f t="shared" si="140"/>
        <v>19</v>
      </c>
      <c r="X342">
        <f t="shared" si="141"/>
        <v>0</v>
      </c>
      <c r="Y342">
        <f t="shared" si="142"/>
        <v>0</v>
      </c>
      <c r="Z342">
        <f t="shared" si="143"/>
        <v>0</v>
      </c>
      <c r="AA342">
        <f t="shared" si="144"/>
        <v>0</v>
      </c>
      <c r="AB342">
        <f t="shared" si="145"/>
        <v>0</v>
      </c>
      <c r="AC342">
        <f t="shared" si="146"/>
        <v>0</v>
      </c>
      <c r="AD342">
        <f t="shared" si="147"/>
        <v>0</v>
      </c>
      <c r="AE342">
        <f t="shared" si="148"/>
        <v>0</v>
      </c>
      <c r="AF342">
        <f t="shared" si="149"/>
        <v>0</v>
      </c>
      <c r="AG342">
        <f t="shared" si="150"/>
        <v>0</v>
      </c>
      <c r="AH342">
        <f t="shared" si="151"/>
        <v>0</v>
      </c>
      <c r="AI342">
        <f t="shared" si="152"/>
        <v>0</v>
      </c>
      <c r="AJ342">
        <f t="shared" si="153"/>
        <v>0</v>
      </c>
      <c r="AK342">
        <f t="shared" si="154"/>
        <v>0</v>
      </c>
      <c r="AL342">
        <f t="shared" si="155"/>
        <v>0</v>
      </c>
      <c r="AM342">
        <f t="shared" si="156"/>
        <v>0</v>
      </c>
      <c r="AN342">
        <f t="shared" si="157"/>
        <v>1</v>
      </c>
      <c r="AO342">
        <f t="shared" si="158"/>
        <v>0</v>
      </c>
      <c r="AP342">
        <f t="shared" si="159"/>
        <v>0</v>
      </c>
      <c r="AQ342">
        <f t="shared" si="160"/>
        <v>0</v>
      </c>
      <c r="AR342">
        <f t="shared" si="161"/>
        <v>0</v>
      </c>
      <c r="AS342">
        <f t="shared" si="162"/>
        <v>0</v>
      </c>
      <c r="AT342">
        <f t="shared" si="163"/>
        <v>0</v>
      </c>
      <c r="AU342">
        <f t="shared" si="164"/>
        <v>0</v>
      </c>
      <c r="AV342">
        <f t="shared" si="165"/>
        <v>0</v>
      </c>
      <c r="AW342">
        <f t="shared" si="166"/>
        <v>0</v>
      </c>
      <c r="AX342">
        <f t="shared" si="167"/>
        <v>0</v>
      </c>
    </row>
    <row r="343" spans="1:50" ht="94.5" x14ac:dyDescent="0.25">
      <c r="A343" s="115">
        <v>342</v>
      </c>
      <c r="B343" s="30" t="s">
        <v>644</v>
      </c>
      <c r="C343" s="30" t="s">
        <v>785</v>
      </c>
      <c r="D343" s="30" t="s">
        <v>766</v>
      </c>
      <c r="E343" s="102">
        <v>500000</v>
      </c>
      <c r="F343" s="30">
        <v>10</v>
      </c>
      <c r="G343" s="30">
        <v>2</v>
      </c>
      <c r="H343" s="30">
        <v>1</v>
      </c>
      <c r="I343" s="30">
        <v>2</v>
      </c>
      <c r="J343" s="30">
        <v>0</v>
      </c>
      <c r="K343" s="30">
        <v>1</v>
      </c>
      <c r="L343" s="30">
        <v>0</v>
      </c>
      <c r="M343" s="30">
        <v>3</v>
      </c>
      <c r="N343" s="30">
        <v>7</v>
      </c>
      <c r="O343" s="30">
        <v>1</v>
      </c>
      <c r="P343" s="30">
        <v>1</v>
      </c>
      <c r="Q343" s="30">
        <v>2</v>
      </c>
      <c r="R343" s="30">
        <v>2</v>
      </c>
      <c r="S343" s="30">
        <v>3</v>
      </c>
      <c r="T343" s="30">
        <v>1</v>
      </c>
      <c r="U343" s="30">
        <v>0</v>
      </c>
      <c r="V343" s="102">
        <v>185000</v>
      </c>
      <c r="W343" s="103">
        <f t="shared" si="140"/>
        <v>36</v>
      </c>
      <c r="X343">
        <f t="shared" si="141"/>
        <v>0</v>
      </c>
      <c r="Y343">
        <f t="shared" si="142"/>
        <v>0</v>
      </c>
      <c r="Z343">
        <f t="shared" si="143"/>
        <v>0</v>
      </c>
      <c r="AA343">
        <f t="shared" si="144"/>
        <v>0</v>
      </c>
      <c r="AB343">
        <f t="shared" si="145"/>
        <v>0</v>
      </c>
      <c r="AC343">
        <f t="shared" si="146"/>
        <v>0</v>
      </c>
      <c r="AD343">
        <f t="shared" si="147"/>
        <v>0</v>
      </c>
      <c r="AE343">
        <f t="shared" si="148"/>
        <v>0</v>
      </c>
      <c r="AF343">
        <f t="shared" si="149"/>
        <v>0</v>
      </c>
      <c r="AG343">
        <f t="shared" si="150"/>
        <v>0</v>
      </c>
      <c r="AH343">
        <f t="shared" si="151"/>
        <v>0</v>
      </c>
      <c r="AI343">
        <f t="shared" si="152"/>
        <v>0</v>
      </c>
      <c r="AJ343">
        <f t="shared" si="153"/>
        <v>0</v>
      </c>
      <c r="AK343">
        <f t="shared" si="154"/>
        <v>0</v>
      </c>
      <c r="AL343">
        <f t="shared" si="155"/>
        <v>0</v>
      </c>
      <c r="AM343">
        <f t="shared" si="156"/>
        <v>0</v>
      </c>
      <c r="AN343">
        <f t="shared" si="157"/>
        <v>0</v>
      </c>
      <c r="AO343">
        <f t="shared" si="158"/>
        <v>0</v>
      </c>
      <c r="AP343">
        <f t="shared" si="159"/>
        <v>0</v>
      </c>
      <c r="AQ343">
        <f t="shared" si="160"/>
        <v>0</v>
      </c>
      <c r="AR343">
        <f t="shared" si="161"/>
        <v>0</v>
      </c>
      <c r="AS343">
        <f t="shared" si="162"/>
        <v>0</v>
      </c>
      <c r="AT343">
        <f t="shared" si="163"/>
        <v>0</v>
      </c>
      <c r="AU343">
        <f t="shared" si="164"/>
        <v>0</v>
      </c>
      <c r="AV343">
        <f t="shared" si="165"/>
        <v>0</v>
      </c>
      <c r="AW343">
        <f t="shared" si="166"/>
        <v>0</v>
      </c>
      <c r="AX343">
        <f t="shared" si="167"/>
        <v>1</v>
      </c>
    </row>
    <row r="344" spans="1:50" ht="63" x14ac:dyDescent="0.25">
      <c r="A344" s="115">
        <v>343</v>
      </c>
      <c r="B344" s="23" t="s">
        <v>1139</v>
      </c>
      <c r="C344" s="23" t="s">
        <v>1603</v>
      </c>
      <c r="D344" s="23" t="s">
        <v>1604</v>
      </c>
      <c r="E344" s="23">
        <v>2742000</v>
      </c>
      <c r="F344" s="23">
        <v>0</v>
      </c>
      <c r="G344" s="23">
        <v>11</v>
      </c>
      <c r="H344" s="23">
        <v>1</v>
      </c>
      <c r="I344" s="23">
        <v>4</v>
      </c>
      <c r="J344" s="23">
        <v>0</v>
      </c>
      <c r="K344" s="23">
        <v>1</v>
      </c>
      <c r="L344" s="23">
        <v>0</v>
      </c>
      <c r="M344" s="23">
        <v>3</v>
      </c>
      <c r="N344" s="23">
        <v>1</v>
      </c>
      <c r="O344" s="23">
        <v>0</v>
      </c>
      <c r="P344" s="23">
        <v>0</v>
      </c>
      <c r="Q344" s="23">
        <v>0</v>
      </c>
      <c r="R344" s="23">
        <v>2</v>
      </c>
      <c r="S344" s="23">
        <v>3</v>
      </c>
      <c r="T344" s="23">
        <v>3</v>
      </c>
      <c r="U344" s="23">
        <v>0</v>
      </c>
      <c r="V344" s="23">
        <v>2027800</v>
      </c>
      <c r="W344" s="5">
        <f t="shared" si="140"/>
        <v>29</v>
      </c>
      <c r="X344">
        <f t="shared" si="141"/>
        <v>0</v>
      </c>
      <c r="Y344">
        <f t="shared" si="142"/>
        <v>0</v>
      </c>
      <c r="Z344">
        <f t="shared" si="143"/>
        <v>0</v>
      </c>
      <c r="AA344">
        <f t="shared" si="144"/>
        <v>0</v>
      </c>
      <c r="AB344">
        <f t="shared" si="145"/>
        <v>0</v>
      </c>
      <c r="AC344">
        <f t="shared" si="146"/>
        <v>0</v>
      </c>
      <c r="AD344">
        <f t="shared" si="147"/>
        <v>0</v>
      </c>
      <c r="AE344">
        <f t="shared" si="148"/>
        <v>0</v>
      </c>
      <c r="AF344">
        <f t="shared" si="149"/>
        <v>0</v>
      </c>
      <c r="AG344">
        <f t="shared" si="150"/>
        <v>0</v>
      </c>
      <c r="AH344">
        <f t="shared" si="151"/>
        <v>0</v>
      </c>
      <c r="AI344">
        <f t="shared" si="152"/>
        <v>0</v>
      </c>
      <c r="AJ344">
        <f t="shared" si="153"/>
        <v>0</v>
      </c>
      <c r="AK344">
        <f t="shared" si="154"/>
        <v>0</v>
      </c>
      <c r="AL344">
        <f t="shared" si="155"/>
        <v>0</v>
      </c>
      <c r="AM344">
        <f t="shared" si="156"/>
        <v>0</v>
      </c>
      <c r="AN344">
        <f t="shared" si="157"/>
        <v>0</v>
      </c>
      <c r="AO344">
        <f t="shared" si="158"/>
        <v>0</v>
      </c>
      <c r="AP344">
        <f t="shared" si="159"/>
        <v>0</v>
      </c>
      <c r="AQ344">
        <f t="shared" si="160"/>
        <v>0</v>
      </c>
      <c r="AR344">
        <f t="shared" si="161"/>
        <v>0</v>
      </c>
      <c r="AS344">
        <f t="shared" si="162"/>
        <v>0</v>
      </c>
      <c r="AT344">
        <f t="shared" si="163"/>
        <v>1</v>
      </c>
      <c r="AU344">
        <f t="shared" si="164"/>
        <v>0</v>
      </c>
      <c r="AV344">
        <f t="shared" si="165"/>
        <v>0</v>
      </c>
      <c r="AW344">
        <f t="shared" si="166"/>
        <v>0</v>
      </c>
      <c r="AX344">
        <f t="shared" si="167"/>
        <v>0</v>
      </c>
    </row>
    <row r="345" spans="1:50" ht="126" x14ac:dyDescent="0.25">
      <c r="A345" s="115">
        <v>344</v>
      </c>
      <c r="B345" s="23" t="s">
        <v>498</v>
      </c>
      <c r="C345" s="23" t="s">
        <v>499</v>
      </c>
      <c r="D345" s="23" t="s">
        <v>500</v>
      </c>
      <c r="E345" s="4">
        <v>1569024</v>
      </c>
      <c r="F345" s="24">
        <v>1</v>
      </c>
      <c r="G345" s="23">
        <v>0</v>
      </c>
      <c r="H345" s="23">
        <v>5</v>
      </c>
      <c r="I345" s="23">
        <v>2</v>
      </c>
      <c r="J345" s="23">
        <v>1</v>
      </c>
      <c r="K345" s="23">
        <v>0</v>
      </c>
      <c r="L345" s="23">
        <v>1</v>
      </c>
      <c r="M345" s="23">
        <v>3</v>
      </c>
      <c r="N345" s="23">
        <v>0</v>
      </c>
      <c r="O345" s="50">
        <v>0</v>
      </c>
      <c r="P345" s="50">
        <v>0</v>
      </c>
      <c r="Q345" s="23">
        <v>2</v>
      </c>
      <c r="R345" s="23">
        <v>3</v>
      </c>
      <c r="S345" s="23">
        <v>0</v>
      </c>
      <c r="T345" s="23">
        <v>0</v>
      </c>
      <c r="U345" s="23">
        <v>0</v>
      </c>
      <c r="V345" s="4">
        <v>1035555</v>
      </c>
      <c r="W345" s="5">
        <f t="shared" si="140"/>
        <v>18</v>
      </c>
      <c r="X345">
        <f t="shared" si="141"/>
        <v>0</v>
      </c>
      <c r="Y345">
        <f t="shared" si="142"/>
        <v>0</v>
      </c>
      <c r="Z345">
        <f t="shared" si="143"/>
        <v>0</v>
      </c>
      <c r="AA345">
        <f t="shared" si="144"/>
        <v>0</v>
      </c>
      <c r="AB345">
        <f t="shared" si="145"/>
        <v>0</v>
      </c>
      <c r="AC345">
        <f t="shared" si="146"/>
        <v>0</v>
      </c>
      <c r="AD345">
        <f t="shared" si="147"/>
        <v>0</v>
      </c>
      <c r="AE345">
        <f t="shared" si="148"/>
        <v>0</v>
      </c>
      <c r="AF345">
        <f t="shared" si="149"/>
        <v>0</v>
      </c>
      <c r="AG345">
        <f t="shared" si="150"/>
        <v>0</v>
      </c>
      <c r="AH345">
        <f t="shared" si="151"/>
        <v>0</v>
      </c>
      <c r="AI345">
        <f t="shared" si="152"/>
        <v>0</v>
      </c>
      <c r="AJ345">
        <f t="shared" si="153"/>
        <v>0</v>
      </c>
      <c r="AK345">
        <f t="shared" si="154"/>
        <v>0</v>
      </c>
      <c r="AL345">
        <f t="shared" si="155"/>
        <v>0</v>
      </c>
      <c r="AM345">
        <f t="shared" si="156"/>
        <v>0</v>
      </c>
      <c r="AN345">
        <f t="shared" si="157"/>
        <v>0</v>
      </c>
      <c r="AO345">
        <f t="shared" si="158"/>
        <v>0</v>
      </c>
      <c r="AP345">
        <f t="shared" si="159"/>
        <v>1</v>
      </c>
      <c r="AQ345">
        <f t="shared" si="160"/>
        <v>0</v>
      </c>
      <c r="AR345">
        <f t="shared" si="161"/>
        <v>0</v>
      </c>
      <c r="AS345">
        <f t="shared" si="162"/>
        <v>0</v>
      </c>
      <c r="AT345">
        <f t="shared" si="163"/>
        <v>0</v>
      </c>
      <c r="AU345">
        <f t="shared" si="164"/>
        <v>0</v>
      </c>
      <c r="AV345">
        <f t="shared" si="165"/>
        <v>0</v>
      </c>
      <c r="AW345">
        <f t="shared" si="166"/>
        <v>0</v>
      </c>
      <c r="AX345">
        <f t="shared" si="167"/>
        <v>0</v>
      </c>
    </row>
    <row r="346" spans="1:50" ht="126" x14ac:dyDescent="0.25">
      <c r="A346" s="115">
        <v>345</v>
      </c>
      <c r="B346" s="3" t="s">
        <v>1258</v>
      </c>
      <c r="C346" s="3" t="s">
        <v>1277</v>
      </c>
      <c r="D346" s="3" t="s">
        <v>1278</v>
      </c>
      <c r="E346" s="4">
        <v>360000</v>
      </c>
      <c r="F346" s="24">
        <v>10</v>
      </c>
      <c r="G346" s="3">
        <v>0</v>
      </c>
      <c r="H346" s="3">
        <v>1</v>
      </c>
      <c r="I346" s="3">
        <v>2</v>
      </c>
      <c r="J346" s="3">
        <v>0</v>
      </c>
      <c r="K346" s="3">
        <v>1</v>
      </c>
      <c r="L346" s="3">
        <v>0</v>
      </c>
      <c r="M346" s="3">
        <v>4</v>
      </c>
      <c r="N346" s="3">
        <v>7</v>
      </c>
      <c r="O346" s="50">
        <v>0</v>
      </c>
      <c r="P346" s="50">
        <v>0</v>
      </c>
      <c r="Q346" s="3">
        <v>2</v>
      </c>
      <c r="R346" s="3">
        <v>2</v>
      </c>
      <c r="S346" s="3">
        <v>3</v>
      </c>
      <c r="T346" s="3">
        <v>0</v>
      </c>
      <c r="U346" s="3">
        <v>0</v>
      </c>
      <c r="V346" s="4">
        <v>133200</v>
      </c>
      <c r="W346" s="5">
        <f t="shared" si="140"/>
        <v>32</v>
      </c>
      <c r="X346">
        <f t="shared" si="141"/>
        <v>0</v>
      </c>
      <c r="Y346">
        <f t="shared" si="142"/>
        <v>0</v>
      </c>
      <c r="Z346">
        <f t="shared" si="143"/>
        <v>0</v>
      </c>
      <c r="AA346">
        <f t="shared" si="144"/>
        <v>0</v>
      </c>
      <c r="AB346">
        <f t="shared" si="145"/>
        <v>0</v>
      </c>
      <c r="AC346">
        <f t="shared" si="146"/>
        <v>0</v>
      </c>
      <c r="AD346">
        <f t="shared" si="147"/>
        <v>0</v>
      </c>
      <c r="AE346">
        <f t="shared" si="148"/>
        <v>0</v>
      </c>
      <c r="AF346">
        <f t="shared" si="149"/>
        <v>0</v>
      </c>
      <c r="AG346">
        <f t="shared" si="150"/>
        <v>0</v>
      </c>
      <c r="AH346">
        <f t="shared" si="151"/>
        <v>0</v>
      </c>
      <c r="AI346">
        <f t="shared" si="152"/>
        <v>0</v>
      </c>
      <c r="AJ346">
        <f t="shared" si="153"/>
        <v>0</v>
      </c>
      <c r="AK346">
        <f t="shared" si="154"/>
        <v>0</v>
      </c>
      <c r="AL346">
        <f t="shared" si="155"/>
        <v>0</v>
      </c>
      <c r="AM346">
        <f t="shared" si="156"/>
        <v>0</v>
      </c>
      <c r="AN346">
        <f t="shared" si="157"/>
        <v>0</v>
      </c>
      <c r="AO346">
        <f t="shared" si="158"/>
        <v>0</v>
      </c>
      <c r="AP346">
        <f t="shared" si="159"/>
        <v>0</v>
      </c>
      <c r="AQ346">
        <f t="shared" si="160"/>
        <v>0</v>
      </c>
      <c r="AR346">
        <f t="shared" si="161"/>
        <v>0</v>
      </c>
      <c r="AS346">
        <f t="shared" si="162"/>
        <v>0</v>
      </c>
      <c r="AT346">
        <f t="shared" si="163"/>
        <v>0</v>
      </c>
      <c r="AU346">
        <f t="shared" si="164"/>
        <v>0</v>
      </c>
      <c r="AV346">
        <f t="shared" si="165"/>
        <v>0</v>
      </c>
      <c r="AW346">
        <f t="shared" si="166"/>
        <v>0</v>
      </c>
      <c r="AX346">
        <f t="shared" si="167"/>
        <v>1</v>
      </c>
    </row>
    <row r="347" spans="1:50" ht="78.75" x14ac:dyDescent="0.25">
      <c r="A347" s="115">
        <v>346</v>
      </c>
      <c r="B347" s="3" t="s">
        <v>1258</v>
      </c>
      <c r="C347" s="3" t="s">
        <v>1262</v>
      </c>
      <c r="D347" s="3" t="s">
        <v>1263</v>
      </c>
      <c r="E347" s="4">
        <v>150000</v>
      </c>
      <c r="F347" s="24">
        <v>10</v>
      </c>
      <c r="G347" s="3">
        <v>0</v>
      </c>
      <c r="H347" s="3">
        <v>3</v>
      </c>
      <c r="I347" s="3">
        <v>1</v>
      </c>
      <c r="J347" s="3">
        <v>0</v>
      </c>
      <c r="K347" s="3">
        <v>1</v>
      </c>
      <c r="L347" s="3">
        <v>0</v>
      </c>
      <c r="M347" s="3">
        <v>5</v>
      </c>
      <c r="N347" s="3">
        <v>4</v>
      </c>
      <c r="O347" s="50">
        <v>0</v>
      </c>
      <c r="P347" s="50">
        <v>0</v>
      </c>
      <c r="Q347" s="3">
        <v>2</v>
      </c>
      <c r="R347" s="3">
        <v>2</v>
      </c>
      <c r="S347" s="3">
        <v>3</v>
      </c>
      <c r="T347" s="3">
        <v>0</v>
      </c>
      <c r="U347" s="3">
        <v>0</v>
      </c>
      <c r="V347" s="4">
        <v>555500</v>
      </c>
      <c r="W347" s="5">
        <f t="shared" si="140"/>
        <v>31</v>
      </c>
      <c r="X347">
        <f t="shared" si="141"/>
        <v>0</v>
      </c>
      <c r="Y347">
        <f t="shared" si="142"/>
        <v>0</v>
      </c>
      <c r="Z347">
        <f t="shared" si="143"/>
        <v>0</v>
      </c>
      <c r="AA347">
        <f t="shared" si="144"/>
        <v>0</v>
      </c>
      <c r="AB347">
        <f t="shared" si="145"/>
        <v>0</v>
      </c>
      <c r="AC347">
        <f t="shared" si="146"/>
        <v>0</v>
      </c>
      <c r="AD347">
        <f t="shared" si="147"/>
        <v>0</v>
      </c>
      <c r="AE347">
        <f t="shared" si="148"/>
        <v>0</v>
      </c>
      <c r="AF347">
        <f t="shared" si="149"/>
        <v>0</v>
      </c>
      <c r="AG347">
        <f t="shared" si="150"/>
        <v>0</v>
      </c>
      <c r="AH347">
        <f t="shared" si="151"/>
        <v>0</v>
      </c>
      <c r="AI347">
        <f t="shared" si="152"/>
        <v>0</v>
      </c>
      <c r="AJ347">
        <f t="shared" si="153"/>
        <v>0</v>
      </c>
      <c r="AK347">
        <f t="shared" si="154"/>
        <v>0</v>
      </c>
      <c r="AL347">
        <f t="shared" si="155"/>
        <v>0</v>
      </c>
      <c r="AM347">
        <f t="shared" si="156"/>
        <v>0</v>
      </c>
      <c r="AN347">
        <f t="shared" si="157"/>
        <v>0</v>
      </c>
      <c r="AO347">
        <f t="shared" si="158"/>
        <v>0</v>
      </c>
      <c r="AP347">
        <f t="shared" si="159"/>
        <v>0</v>
      </c>
      <c r="AQ347">
        <f t="shared" si="160"/>
        <v>0</v>
      </c>
      <c r="AR347">
        <f t="shared" si="161"/>
        <v>0</v>
      </c>
      <c r="AS347">
        <f t="shared" si="162"/>
        <v>0</v>
      </c>
      <c r="AT347">
        <f t="shared" si="163"/>
        <v>0</v>
      </c>
      <c r="AU347">
        <f t="shared" si="164"/>
        <v>0</v>
      </c>
      <c r="AV347">
        <f t="shared" si="165"/>
        <v>0</v>
      </c>
      <c r="AW347">
        <f t="shared" si="166"/>
        <v>0</v>
      </c>
      <c r="AX347">
        <f t="shared" si="167"/>
        <v>1</v>
      </c>
    </row>
    <row r="348" spans="1:50" ht="47.25" x14ac:dyDescent="0.25">
      <c r="A348" s="115">
        <v>347</v>
      </c>
      <c r="B348" s="58" t="s">
        <v>964</v>
      </c>
      <c r="C348" s="58" t="s">
        <v>731</v>
      </c>
      <c r="D348" s="3" t="s">
        <v>1292</v>
      </c>
      <c r="E348" s="4">
        <v>597669</v>
      </c>
      <c r="F348" s="24">
        <v>1</v>
      </c>
      <c r="G348" s="3">
        <v>0</v>
      </c>
      <c r="H348" s="3">
        <v>5</v>
      </c>
      <c r="I348" s="3">
        <v>3</v>
      </c>
      <c r="J348" s="3">
        <v>0</v>
      </c>
      <c r="K348" s="3">
        <v>0</v>
      </c>
      <c r="L348" s="3">
        <v>0</v>
      </c>
      <c r="M348" s="3">
        <v>5</v>
      </c>
      <c r="N348" s="3">
        <v>2</v>
      </c>
      <c r="O348" s="50">
        <v>0</v>
      </c>
      <c r="P348" s="50">
        <v>0</v>
      </c>
      <c r="Q348" s="3">
        <v>0</v>
      </c>
      <c r="R348" s="3">
        <v>2</v>
      </c>
      <c r="S348" s="3">
        <v>3</v>
      </c>
      <c r="T348" s="3">
        <v>0</v>
      </c>
      <c r="U348" s="3">
        <v>0</v>
      </c>
      <c r="V348" s="4">
        <v>394461</v>
      </c>
      <c r="W348" s="5">
        <f t="shared" si="140"/>
        <v>21</v>
      </c>
      <c r="X348">
        <f t="shared" si="141"/>
        <v>0</v>
      </c>
      <c r="Y348">
        <f t="shared" si="142"/>
        <v>0</v>
      </c>
      <c r="Z348">
        <f t="shared" si="143"/>
        <v>0</v>
      </c>
      <c r="AA348">
        <f t="shared" si="144"/>
        <v>0</v>
      </c>
      <c r="AB348">
        <f t="shared" si="145"/>
        <v>0</v>
      </c>
      <c r="AC348">
        <f t="shared" si="146"/>
        <v>0</v>
      </c>
      <c r="AD348">
        <f t="shared" si="147"/>
        <v>0</v>
      </c>
      <c r="AE348">
        <f t="shared" si="148"/>
        <v>0</v>
      </c>
      <c r="AF348">
        <f t="shared" si="149"/>
        <v>0</v>
      </c>
      <c r="AG348">
        <f t="shared" si="150"/>
        <v>0</v>
      </c>
      <c r="AH348">
        <f t="shared" si="151"/>
        <v>0</v>
      </c>
      <c r="AI348">
        <f t="shared" si="152"/>
        <v>0</v>
      </c>
      <c r="AJ348">
        <f t="shared" si="153"/>
        <v>0</v>
      </c>
      <c r="AK348">
        <f t="shared" si="154"/>
        <v>0</v>
      </c>
      <c r="AL348">
        <f t="shared" si="155"/>
        <v>0</v>
      </c>
      <c r="AM348">
        <f t="shared" si="156"/>
        <v>0</v>
      </c>
      <c r="AN348">
        <f t="shared" si="157"/>
        <v>0</v>
      </c>
      <c r="AO348">
        <f t="shared" si="158"/>
        <v>0</v>
      </c>
      <c r="AP348">
        <f t="shared" si="159"/>
        <v>1</v>
      </c>
      <c r="AQ348">
        <f t="shared" si="160"/>
        <v>0</v>
      </c>
      <c r="AR348">
        <f t="shared" si="161"/>
        <v>0</v>
      </c>
      <c r="AS348">
        <f t="shared" si="162"/>
        <v>0</v>
      </c>
      <c r="AT348">
        <f t="shared" si="163"/>
        <v>0</v>
      </c>
      <c r="AU348">
        <f t="shared" si="164"/>
        <v>0</v>
      </c>
      <c r="AV348">
        <f t="shared" si="165"/>
        <v>0</v>
      </c>
      <c r="AW348">
        <f t="shared" si="166"/>
        <v>0</v>
      </c>
      <c r="AX348">
        <f t="shared" si="167"/>
        <v>0</v>
      </c>
    </row>
    <row r="349" spans="1:50" ht="47.25" x14ac:dyDescent="0.25">
      <c r="A349" s="115">
        <v>348</v>
      </c>
      <c r="B349" s="3" t="s">
        <v>964</v>
      </c>
      <c r="C349" s="3" t="s">
        <v>731</v>
      </c>
      <c r="D349" s="3" t="s">
        <v>1296</v>
      </c>
      <c r="E349" s="19">
        <v>107406</v>
      </c>
      <c r="F349" s="49">
        <v>1</v>
      </c>
      <c r="G349" s="18">
        <v>0</v>
      </c>
      <c r="H349" s="18">
        <v>5</v>
      </c>
      <c r="I349" s="18">
        <v>1</v>
      </c>
      <c r="J349" s="18">
        <v>0</v>
      </c>
      <c r="K349" s="18">
        <v>0</v>
      </c>
      <c r="L349" s="18">
        <v>0</v>
      </c>
      <c r="M349" s="18">
        <v>6</v>
      </c>
      <c r="N349" s="18">
        <v>1</v>
      </c>
      <c r="O349" s="30">
        <v>0</v>
      </c>
      <c r="P349" s="30">
        <v>0</v>
      </c>
      <c r="Q349" s="18">
        <v>0</v>
      </c>
      <c r="R349" s="18">
        <v>2</v>
      </c>
      <c r="S349" s="18">
        <v>3</v>
      </c>
      <c r="T349" s="18">
        <v>0</v>
      </c>
      <c r="U349" s="18">
        <v>0</v>
      </c>
      <c r="V349" s="19">
        <v>70888</v>
      </c>
      <c r="W349" s="5">
        <f t="shared" si="140"/>
        <v>19</v>
      </c>
      <c r="X349">
        <f t="shared" si="141"/>
        <v>0</v>
      </c>
      <c r="Y349">
        <f t="shared" si="142"/>
        <v>0</v>
      </c>
      <c r="Z349">
        <f t="shared" si="143"/>
        <v>0</v>
      </c>
      <c r="AA349">
        <f t="shared" si="144"/>
        <v>0</v>
      </c>
      <c r="AB349">
        <f t="shared" si="145"/>
        <v>0</v>
      </c>
      <c r="AC349">
        <f t="shared" si="146"/>
        <v>0</v>
      </c>
      <c r="AD349">
        <f t="shared" si="147"/>
        <v>0</v>
      </c>
      <c r="AE349">
        <f t="shared" si="148"/>
        <v>0</v>
      </c>
      <c r="AF349">
        <f t="shared" si="149"/>
        <v>0</v>
      </c>
      <c r="AG349">
        <f t="shared" si="150"/>
        <v>0</v>
      </c>
      <c r="AH349">
        <f t="shared" si="151"/>
        <v>0</v>
      </c>
      <c r="AI349">
        <f t="shared" si="152"/>
        <v>0</v>
      </c>
      <c r="AJ349">
        <f t="shared" si="153"/>
        <v>0</v>
      </c>
      <c r="AK349">
        <f t="shared" si="154"/>
        <v>0</v>
      </c>
      <c r="AL349">
        <f t="shared" si="155"/>
        <v>0</v>
      </c>
      <c r="AM349">
        <f t="shared" si="156"/>
        <v>0</v>
      </c>
      <c r="AN349">
        <f t="shared" si="157"/>
        <v>0</v>
      </c>
      <c r="AO349">
        <f t="shared" si="158"/>
        <v>0</v>
      </c>
      <c r="AP349">
        <f t="shared" si="159"/>
        <v>1</v>
      </c>
      <c r="AQ349">
        <f t="shared" si="160"/>
        <v>0</v>
      </c>
      <c r="AR349">
        <f t="shared" si="161"/>
        <v>0</v>
      </c>
      <c r="AS349">
        <f t="shared" si="162"/>
        <v>0</v>
      </c>
      <c r="AT349">
        <f t="shared" si="163"/>
        <v>0</v>
      </c>
      <c r="AU349">
        <f t="shared" si="164"/>
        <v>0</v>
      </c>
      <c r="AV349">
        <f t="shared" si="165"/>
        <v>0</v>
      </c>
      <c r="AW349">
        <f t="shared" si="166"/>
        <v>0</v>
      </c>
      <c r="AX349">
        <f t="shared" si="167"/>
        <v>0</v>
      </c>
    </row>
    <row r="350" spans="1:50" ht="63" x14ac:dyDescent="0.25">
      <c r="A350" s="115">
        <v>349</v>
      </c>
      <c r="B350" s="23" t="s">
        <v>346</v>
      </c>
      <c r="C350" s="23" t="s">
        <v>368</v>
      </c>
      <c r="D350" s="23" t="s">
        <v>359</v>
      </c>
      <c r="E350" s="19">
        <v>571665</v>
      </c>
      <c r="F350" s="24">
        <v>4</v>
      </c>
      <c r="G350" s="21">
        <v>3</v>
      </c>
      <c r="H350" s="21">
        <v>3</v>
      </c>
      <c r="I350" s="21">
        <v>4</v>
      </c>
      <c r="J350" s="21">
        <v>0</v>
      </c>
      <c r="K350" s="21">
        <v>1</v>
      </c>
      <c r="L350" s="21">
        <v>0</v>
      </c>
      <c r="M350" s="21">
        <v>7</v>
      </c>
      <c r="N350" s="21">
        <v>1</v>
      </c>
      <c r="O350" s="30">
        <v>1</v>
      </c>
      <c r="P350" s="30">
        <v>1</v>
      </c>
      <c r="Q350" s="21">
        <v>0</v>
      </c>
      <c r="R350" s="21">
        <v>2</v>
      </c>
      <c r="S350" s="21">
        <v>3</v>
      </c>
      <c r="T350" s="21">
        <v>3</v>
      </c>
      <c r="U350" s="21">
        <v>0</v>
      </c>
      <c r="V350" s="19">
        <v>394449.25</v>
      </c>
      <c r="W350" s="5">
        <f t="shared" si="140"/>
        <v>33</v>
      </c>
      <c r="X350">
        <f t="shared" si="141"/>
        <v>0</v>
      </c>
      <c r="Y350">
        <f t="shared" si="142"/>
        <v>0</v>
      </c>
      <c r="Z350">
        <f t="shared" si="143"/>
        <v>0</v>
      </c>
      <c r="AA350">
        <f t="shared" si="144"/>
        <v>0</v>
      </c>
      <c r="AB350">
        <f t="shared" si="145"/>
        <v>0</v>
      </c>
      <c r="AC350">
        <f t="shared" si="146"/>
        <v>0</v>
      </c>
      <c r="AD350">
        <f t="shared" si="147"/>
        <v>0</v>
      </c>
      <c r="AE350">
        <f t="shared" si="148"/>
        <v>0</v>
      </c>
      <c r="AF350">
        <f t="shared" si="149"/>
        <v>0</v>
      </c>
      <c r="AG350">
        <f t="shared" si="150"/>
        <v>0</v>
      </c>
      <c r="AH350">
        <f t="shared" si="151"/>
        <v>0</v>
      </c>
      <c r="AI350">
        <f t="shared" si="152"/>
        <v>0</v>
      </c>
      <c r="AJ350">
        <f t="shared" si="153"/>
        <v>0</v>
      </c>
      <c r="AK350">
        <f t="shared" si="154"/>
        <v>0</v>
      </c>
      <c r="AL350">
        <f t="shared" si="155"/>
        <v>0</v>
      </c>
      <c r="AM350">
        <f t="shared" si="156"/>
        <v>0</v>
      </c>
      <c r="AN350">
        <f t="shared" si="157"/>
        <v>1</v>
      </c>
      <c r="AO350">
        <f t="shared" si="158"/>
        <v>0</v>
      </c>
      <c r="AP350">
        <f t="shared" si="159"/>
        <v>0</v>
      </c>
      <c r="AQ350">
        <f t="shared" si="160"/>
        <v>0</v>
      </c>
      <c r="AR350">
        <f t="shared" si="161"/>
        <v>0</v>
      </c>
      <c r="AS350">
        <f t="shared" si="162"/>
        <v>0</v>
      </c>
      <c r="AT350">
        <f t="shared" si="163"/>
        <v>0</v>
      </c>
      <c r="AU350">
        <f t="shared" si="164"/>
        <v>0</v>
      </c>
      <c r="AV350">
        <f t="shared" si="165"/>
        <v>0</v>
      </c>
      <c r="AW350">
        <f t="shared" si="166"/>
        <v>0</v>
      </c>
      <c r="AX350">
        <f t="shared" si="167"/>
        <v>0</v>
      </c>
    </row>
    <row r="351" spans="1:50" ht="47.25" x14ac:dyDescent="0.25">
      <c r="A351" s="115">
        <v>350</v>
      </c>
      <c r="B351" s="18" t="s">
        <v>964</v>
      </c>
      <c r="C351" s="18" t="s">
        <v>1301</v>
      </c>
      <c r="D351" s="18" t="s">
        <v>1308</v>
      </c>
      <c r="E351" s="19">
        <v>180124</v>
      </c>
      <c r="F351" s="49">
        <v>0</v>
      </c>
      <c r="G351" s="18">
        <v>0</v>
      </c>
      <c r="H351" s="18">
        <v>3</v>
      </c>
      <c r="I351" s="18">
        <v>3</v>
      </c>
      <c r="J351" s="18">
        <v>0</v>
      </c>
      <c r="K351" s="18">
        <v>1</v>
      </c>
      <c r="L351" s="18">
        <v>0</v>
      </c>
      <c r="M351" s="18">
        <v>7</v>
      </c>
      <c r="N351" s="18">
        <v>2</v>
      </c>
      <c r="O351" s="30">
        <v>0</v>
      </c>
      <c r="P351" s="30">
        <v>2</v>
      </c>
      <c r="Q351" s="18">
        <v>0</v>
      </c>
      <c r="R351" s="18">
        <v>2</v>
      </c>
      <c r="S351" s="18">
        <v>3</v>
      </c>
      <c r="T351" s="18">
        <v>3</v>
      </c>
      <c r="U351" s="18">
        <v>0</v>
      </c>
      <c r="V351" s="19">
        <v>118881</v>
      </c>
      <c r="W351" s="5">
        <f t="shared" si="140"/>
        <v>26</v>
      </c>
      <c r="X351">
        <f t="shared" si="141"/>
        <v>0</v>
      </c>
      <c r="Y351">
        <f t="shared" si="142"/>
        <v>0</v>
      </c>
      <c r="Z351">
        <f t="shared" si="143"/>
        <v>0</v>
      </c>
      <c r="AA351">
        <f t="shared" si="144"/>
        <v>0</v>
      </c>
      <c r="AB351">
        <f t="shared" si="145"/>
        <v>0</v>
      </c>
      <c r="AC351">
        <f t="shared" si="146"/>
        <v>0</v>
      </c>
      <c r="AD351">
        <f t="shared" si="147"/>
        <v>0</v>
      </c>
      <c r="AE351">
        <f t="shared" si="148"/>
        <v>0</v>
      </c>
      <c r="AF351">
        <f t="shared" si="149"/>
        <v>0</v>
      </c>
      <c r="AG351">
        <f t="shared" si="150"/>
        <v>0</v>
      </c>
      <c r="AH351">
        <f t="shared" si="151"/>
        <v>0</v>
      </c>
      <c r="AI351">
        <f t="shared" si="152"/>
        <v>0</v>
      </c>
      <c r="AJ351">
        <f t="shared" si="153"/>
        <v>0</v>
      </c>
      <c r="AK351">
        <f t="shared" si="154"/>
        <v>0</v>
      </c>
      <c r="AL351">
        <f t="shared" si="155"/>
        <v>0</v>
      </c>
      <c r="AM351">
        <f t="shared" si="156"/>
        <v>0</v>
      </c>
      <c r="AN351">
        <f t="shared" si="157"/>
        <v>0</v>
      </c>
      <c r="AO351">
        <f t="shared" si="158"/>
        <v>0</v>
      </c>
      <c r="AP351">
        <f t="shared" si="159"/>
        <v>1</v>
      </c>
      <c r="AQ351">
        <f t="shared" si="160"/>
        <v>0</v>
      </c>
      <c r="AR351">
        <f t="shared" si="161"/>
        <v>0</v>
      </c>
      <c r="AS351">
        <f t="shared" si="162"/>
        <v>0</v>
      </c>
      <c r="AT351">
        <f t="shared" si="163"/>
        <v>0</v>
      </c>
      <c r="AU351">
        <f t="shared" si="164"/>
        <v>0</v>
      </c>
      <c r="AV351">
        <f t="shared" si="165"/>
        <v>0</v>
      </c>
      <c r="AW351">
        <f t="shared" si="166"/>
        <v>0</v>
      </c>
      <c r="AX351">
        <f t="shared" si="167"/>
        <v>0</v>
      </c>
    </row>
    <row r="352" spans="1:50" ht="94.5" x14ac:dyDescent="0.25">
      <c r="A352" s="115">
        <v>351</v>
      </c>
      <c r="B352" s="3" t="s">
        <v>964</v>
      </c>
      <c r="C352" s="3" t="s">
        <v>1303</v>
      </c>
      <c r="D352" s="3" t="s">
        <v>1304</v>
      </c>
      <c r="E352" s="19">
        <v>121681</v>
      </c>
      <c r="F352" s="49">
        <v>1</v>
      </c>
      <c r="G352" s="18">
        <v>0</v>
      </c>
      <c r="H352" s="18">
        <v>3</v>
      </c>
      <c r="I352" s="18">
        <v>2</v>
      </c>
      <c r="J352" s="18">
        <v>0</v>
      </c>
      <c r="K352" s="18">
        <v>1</v>
      </c>
      <c r="L352" s="18">
        <v>0</v>
      </c>
      <c r="M352" s="18">
        <v>7</v>
      </c>
      <c r="N352" s="18">
        <v>2</v>
      </c>
      <c r="O352" s="30">
        <v>0</v>
      </c>
      <c r="P352" s="30">
        <v>0</v>
      </c>
      <c r="Q352" s="18">
        <v>0</v>
      </c>
      <c r="R352" s="18">
        <v>2</v>
      </c>
      <c r="S352" s="18">
        <v>3</v>
      </c>
      <c r="T352" s="18">
        <v>0</v>
      </c>
      <c r="U352" s="18">
        <v>0</v>
      </c>
      <c r="V352" s="19">
        <v>20309</v>
      </c>
      <c r="W352" s="5">
        <f t="shared" si="140"/>
        <v>21</v>
      </c>
      <c r="X352">
        <f t="shared" si="141"/>
        <v>0</v>
      </c>
      <c r="Y352">
        <f t="shared" si="142"/>
        <v>0</v>
      </c>
      <c r="Z352">
        <f t="shared" si="143"/>
        <v>0</v>
      </c>
      <c r="AA352">
        <f t="shared" si="144"/>
        <v>0</v>
      </c>
      <c r="AB352">
        <f t="shared" si="145"/>
        <v>0</v>
      </c>
      <c r="AC352">
        <f t="shared" si="146"/>
        <v>0</v>
      </c>
      <c r="AD352">
        <f t="shared" si="147"/>
        <v>0</v>
      </c>
      <c r="AE352">
        <f t="shared" si="148"/>
        <v>0</v>
      </c>
      <c r="AF352">
        <f t="shared" si="149"/>
        <v>0</v>
      </c>
      <c r="AG352">
        <f t="shared" si="150"/>
        <v>0</v>
      </c>
      <c r="AH352">
        <f t="shared" si="151"/>
        <v>0</v>
      </c>
      <c r="AI352">
        <f t="shared" si="152"/>
        <v>0</v>
      </c>
      <c r="AJ352">
        <f t="shared" si="153"/>
        <v>0</v>
      </c>
      <c r="AK352">
        <f t="shared" si="154"/>
        <v>0</v>
      </c>
      <c r="AL352">
        <f t="shared" si="155"/>
        <v>0</v>
      </c>
      <c r="AM352">
        <f t="shared" si="156"/>
        <v>0</v>
      </c>
      <c r="AN352">
        <f t="shared" si="157"/>
        <v>0</v>
      </c>
      <c r="AO352">
        <f t="shared" si="158"/>
        <v>0</v>
      </c>
      <c r="AP352">
        <f t="shared" si="159"/>
        <v>1</v>
      </c>
      <c r="AQ352">
        <f t="shared" si="160"/>
        <v>0</v>
      </c>
      <c r="AR352">
        <f t="shared" si="161"/>
        <v>0</v>
      </c>
      <c r="AS352">
        <f t="shared" si="162"/>
        <v>0</v>
      </c>
      <c r="AT352">
        <f t="shared" si="163"/>
        <v>0</v>
      </c>
      <c r="AU352">
        <f t="shared" si="164"/>
        <v>0</v>
      </c>
      <c r="AV352">
        <f t="shared" si="165"/>
        <v>0</v>
      </c>
      <c r="AW352">
        <f t="shared" si="166"/>
        <v>0</v>
      </c>
      <c r="AX352">
        <f t="shared" si="167"/>
        <v>0</v>
      </c>
    </row>
    <row r="353" spans="1:51" ht="141.75" x14ac:dyDescent="0.25">
      <c r="A353" s="115">
        <v>352</v>
      </c>
      <c r="B353" s="84" t="s">
        <v>1124</v>
      </c>
      <c r="C353" s="84" t="s">
        <v>1125</v>
      </c>
      <c r="D353" s="84" t="s">
        <v>1126</v>
      </c>
      <c r="E353" s="102">
        <v>880000</v>
      </c>
      <c r="F353" s="30">
        <v>0</v>
      </c>
      <c r="G353" s="84">
        <v>6</v>
      </c>
      <c r="H353" s="84">
        <v>3</v>
      </c>
      <c r="I353" s="84">
        <v>5</v>
      </c>
      <c r="J353" s="84">
        <v>0</v>
      </c>
      <c r="K353" s="84">
        <v>1</v>
      </c>
      <c r="L353" s="84">
        <v>3</v>
      </c>
      <c r="M353" s="84">
        <v>9</v>
      </c>
      <c r="N353" s="84">
        <v>1</v>
      </c>
      <c r="O353" s="30">
        <v>0</v>
      </c>
      <c r="P353" s="30">
        <v>0</v>
      </c>
      <c r="Q353" s="84">
        <v>0</v>
      </c>
      <c r="R353" s="84">
        <v>2</v>
      </c>
      <c r="S353" s="84">
        <v>3</v>
      </c>
      <c r="T353" s="84">
        <v>3</v>
      </c>
      <c r="U353" s="84">
        <v>0</v>
      </c>
      <c r="V353" s="102">
        <v>6512000</v>
      </c>
      <c r="W353" s="103">
        <f t="shared" si="140"/>
        <v>36</v>
      </c>
      <c r="X353">
        <f t="shared" si="141"/>
        <v>0</v>
      </c>
      <c r="Y353">
        <f t="shared" si="142"/>
        <v>0</v>
      </c>
      <c r="Z353">
        <f t="shared" si="143"/>
        <v>0</v>
      </c>
      <c r="AA353">
        <f t="shared" si="144"/>
        <v>0</v>
      </c>
      <c r="AB353">
        <f t="shared" si="145"/>
        <v>0</v>
      </c>
      <c r="AC353">
        <f t="shared" si="146"/>
        <v>0</v>
      </c>
      <c r="AD353">
        <f t="shared" si="147"/>
        <v>0</v>
      </c>
      <c r="AE353">
        <f t="shared" si="148"/>
        <v>0</v>
      </c>
      <c r="AF353">
        <f t="shared" si="149"/>
        <v>0</v>
      </c>
      <c r="AG353">
        <f t="shared" si="150"/>
        <v>0</v>
      </c>
      <c r="AH353">
        <f t="shared" si="151"/>
        <v>0</v>
      </c>
      <c r="AI353">
        <f t="shared" si="152"/>
        <v>0</v>
      </c>
      <c r="AJ353">
        <f t="shared" si="153"/>
        <v>1</v>
      </c>
      <c r="AK353">
        <f t="shared" si="154"/>
        <v>0</v>
      </c>
      <c r="AL353">
        <f t="shared" si="155"/>
        <v>0</v>
      </c>
      <c r="AM353">
        <f t="shared" si="156"/>
        <v>0</v>
      </c>
      <c r="AN353">
        <f t="shared" si="157"/>
        <v>0</v>
      </c>
      <c r="AO353">
        <f t="shared" si="158"/>
        <v>0</v>
      </c>
      <c r="AP353">
        <f t="shared" si="159"/>
        <v>0</v>
      </c>
      <c r="AQ353">
        <f t="shared" si="160"/>
        <v>0</v>
      </c>
      <c r="AR353">
        <f t="shared" si="161"/>
        <v>0</v>
      </c>
      <c r="AS353">
        <f t="shared" si="162"/>
        <v>0</v>
      </c>
      <c r="AT353">
        <f t="shared" si="163"/>
        <v>0</v>
      </c>
      <c r="AU353">
        <f t="shared" si="164"/>
        <v>0</v>
      </c>
      <c r="AV353">
        <f t="shared" si="165"/>
        <v>0</v>
      </c>
      <c r="AW353">
        <f t="shared" si="166"/>
        <v>0</v>
      </c>
      <c r="AX353">
        <f t="shared" si="167"/>
        <v>0</v>
      </c>
    </row>
    <row r="354" spans="1:51" ht="94.5" x14ac:dyDescent="0.25">
      <c r="A354" s="115">
        <v>353</v>
      </c>
      <c r="B354" s="18" t="s">
        <v>1124</v>
      </c>
      <c r="C354" s="18" t="s">
        <v>1127</v>
      </c>
      <c r="D354" s="18" t="s">
        <v>1128</v>
      </c>
      <c r="E354" s="19">
        <v>2800000</v>
      </c>
      <c r="F354" s="49">
        <v>0</v>
      </c>
      <c r="G354" s="18">
        <v>3</v>
      </c>
      <c r="H354" s="18">
        <v>3</v>
      </c>
      <c r="I354" s="18">
        <v>5</v>
      </c>
      <c r="J354" s="18">
        <v>0</v>
      </c>
      <c r="K354" s="18">
        <v>1</v>
      </c>
      <c r="L354" s="18">
        <v>0</v>
      </c>
      <c r="M354" s="18">
        <v>9</v>
      </c>
      <c r="N354" s="18">
        <v>1</v>
      </c>
      <c r="O354" s="30">
        <v>0</v>
      </c>
      <c r="P354" s="30">
        <v>0</v>
      </c>
      <c r="Q354" s="18">
        <v>0</v>
      </c>
      <c r="R354" s="18">
        <v>2</v>
      </c>
      <c r="S354" s="18">
        <v>3</v>
      </c>
      <c r="T354" s="18">
        <v>3</v>
      </c>
      <c r="U354" s="18">
        <v>0</v>
      </c>
      <c r="V354" s="19">
        <v>2072000</v>
      </c>
      <c r="W354" s="5">
        <f t="shared" si="140"/>
        <v>30</v>
      </c>
      <c r="X354">
        <f t="shared" si="141"/>
        <v>0</v>
      </c>
      <c r="Y354">
        <f t="shared" si="142"/>
        <v>0</v>
      </c>
      <c r="Z354">
        <f t="shared" si="143"/>
        <v>0</v>
      </c>
      <c r="AA354">
        <f t="shared" si="144"/>
        <v>0</v>
      </c>
      <c r="AB354">
        <f t="shared" si="145"/>
        <v>0</v>
      </c>
      <c r="AC354">
        <f t="shared" si="146"/>
        <v>0</v>
      </c>
      <c r="AD354">
        <f t="shared" si="147"/>
        <v>0</v>
      </c>
      <c r="AE354">
        <f t="shared" si="148"/>
        <v>0</v>
      </c>
      <c r="AF354">
        <f t="shared" si="149"/>
        <v>0</v>
      </c>
      <c r="AG354">
        <f t="shared" si="150"/>
        <v>0</v>
      </c>
      <c r="AH354">
        <f t="shared" si="151"/>
        <v>0</v>
      </c>
      <c r="AI354">
        <f t="shared" si="152"/>
        <v>0</v>
      </c>
      <c r="AJ354">
        <f t="shared" si="153"/>
        <v>1</v>
      </c>
      <c r="AK354">
        <f t="shared" si="154"/>
        <v>0</v>
      </c>
      <c r="AL354">
        <f t="shared" si="155"/>
        <v>0</v>
      </c>
      <c r="AM354">
        <f t="shared" si="156"/>
        <v>0</v>
      </c>
      <c r="AN354">
        <f t="shared" si="157"/>
        <v>0</v>
      </c>
      <c r="AO354">
        <f t="shared" si="158"/>
        <v>0</v>
      </c>
      <c r="AP354">
        <f t="shared" si="159"/>
        <v>0</v>
      </c>
      <c r="AQ354">
        <f t="shared" si="160"/>
        <v>0</v>
      </c>
      <c r="AR354">
        <f t="shared" si="161"/>
        <v>0</v>
      </c>
      <c r="AS354">
        <f t="shared" si="162"/>
        <v>0</v>
      </c>
      <c r="AT354">
        <f t="shared" si="163"/>
        <v>0</v>
      </c>
      <c r="AU354">
        <f t="shared" si="164"/>
        <v>0</v>
      </c>
      <c r="AV354">
        <f t="shared" si="165"/>
        <v>0</v>
      </c>
      <c r="AW354">
        <f t="shared" si="166"/>
        <v>0</v>
      </c>
      <c r="AX354">
        <f t="shared" si="167"/>
        <v>0</v>
      </c>
    </row>
    <row r="355" spans="1:51" ht="78.75" x14ac:dyDescent="0.25">
      <c r="A355" s="115">
        <v>354</v>
      </c>
      <c r="B355" s="23" t="s">
        <v>346</v>
      </c>
      <c r="C355" s="23" t="s">
        <v>949</v>
      </c>
      <c r="D355" s="23" t="s">
        <v>950</v>
      </c>
      <c r="E355" s="4">
        <v>329916</v>
      </c>
      <c r="F355" s="24">
        <v>4</v>
      </c>
      <c r="G355" s="23">
        <v>1</v>
      </c>
      <c r="H355" s="23">
        <v>1</v>
      </c>
      <c r="I355" s="23">
        <v>5</v>
      </c>
      <c r="J355" s="23">
        <v>0</v>
      </c>
      <c r="K355" s="23">
        <v>1</v>
      </c>
      <c r="L355" s="23">
        <v>0</v>
      </c>
      <c r="M355" s="23">
        <v>10</v>
      </c>
      <c r="N355" s="23">
        <v>1</v>
      </c>
      <c r="O355" s="50">
        <v>0.08</v>
      </c>
      <c r="P355" s="50">
        <v>1</v>
      </c>
      <c r="Q355" s="23">
        <v>2</v>
      </c>
      <c r="R355" s="23">
        <v>2</v>
      </c>
      <c r="S355" s="23">
        <v>3</v>
      </c>
      <c r="T355" s="23">
        <v>0</v>
      </c>
      <c r="U355" s="23">
        <v>0</v>
      </c>
      <c r="V355" s="4">
        <v>227642.04</v>
      </c>
      <c r="W355" s="5">
        <f t="shared" si="140"/>
        <v>31.08</v>
      </c>
      <c r="X355">
        <f t="shared" si="141"/>
        <v>0</v>
      </c>
      <c r="Y355">
        <f t="shared" si="142"/>
        <v>0</v>
      </c>
      <c r="Z355">
        <f t="shared" si="143"/>
        <v>0</v>
      </c>
      <c r="AA355">
        <f t="shared" si="144"/>
        <v>0</v>
      </c>
      <c r="AB355">
        <f t="shared" si="145"/>
        <v>0</v>
      </c>
      <c r="AC355">
        <f t="shared" si="146"/>
        <v>0</v>
      </c>
      <c r="AD355">
        <f t="shared" si="147"/>
        <v>0</v>
      </c>
      <c r="AE355">
        <f t="shared" si="148"/>
        <v>0</v>
      </c>
      <c r="AF355">
        <f t="shared" si="149"/>
        <v>0</v>
      </c>
      <c r="AG355">
        <f t="shared" si="150"/>
        <v>0</v>
      </c>
      <c r="AH355">
        <f t="shared" si="151"/>
        <v>0</v>
      </c>
      <c r="AI355">
        <f t="shared" si="152"/>
        <v>0</v>
      </c>
      <c r="AJ355">
        <f t="shared" si="153"/>
        <v>0</v>
      </c>
      <c r="AK355">
        <f t="shared" si="154"/>
        <v>0</v>
      </c>
      <c r="AL355">
        <f t="shared" si="155"/>
        <v>0</v>
      </c>
      <c r="AM355">
        <f t="shared" si="156"/>
        <v>0</v>
      </c>
      <c r="AN355">
        <f t="shared" si="157"/>
        <v>1</v>
      </c>
      <c r="AO355">
        <f t="shared" si="158"/>
        <v>0</v>
      </c>
      <c r="AP355">
        <f t="shared" si="159"/>
        <v>0</v>
      </c>
      <c r="AQ355">
        <f t="shared" si="160"/>
        <v>0</v>
      </c>
      <c r="AR355">
        <f t="shared" si="161"/>
        <v>0</v>
      </c>
      <c r="AS355">
        <f t="shared" si="162"/>
        <v>0</v>
      </c>
      <c r="AT355">
        <f t="shared" si="163"/>
        <v>0</v>
      </c>
      <c r="AU355">
        <f t="shared" si="164"/>
        <v>0</v>
      </c>
      <c r="AV355">
        <f t="shared" si="165"/>
        <v>0</v>
      </c>
      <c r="AW355">
        <f t="shared" si="166"/>
        <v>0</v>
      </c>
      <c r="AX355">
        <f t="shared" si="167"/>
        <v>0</v>
      </c>
    </row>
    <row r="356" spans="1:51" ht="47.25" x14ac:dyDescent="0.25">
      <c r="A356" s="115">
        <v>355</v>
      </c>
      <c r="B356" s="31" t="s">
        <v>644</v>
      </c>
      <c r="C356" s="31" t="s">
        <v>754</v>
      </c>
      <c r="D356" s="31" t="s">
        <v>755</v>
      </c>
      <c r="E356" s="32" t="s">
        <v>756</v>
      </c>
      <c r="F356" s="26" t="s">
        <v>914</v>
      </c>
      <c r="G356" s="26" t="s">
        <v>914</v>
      </c>
      <c r="H356" s="26" t="s">
        <v>914</v>
      </c>
      <c r="I356" s="26" t="s">
        <v>914</v>
      </c>
      <c r="J356" s="26" t="s">
        <v>914</v>
      </c>
      <c r="K356" s="26" t="s">
        <v>914</v>
      </c>
      <c r="L356" s="26" t="s">
        <v>914</v>
      </c>
      <c r="M356" s="26" t="s">
        <v>914</v>
      </c>
      <c r="N356" s="26" t="s">
        <v>914</v>
      </c>
      <c r="O356" s="26" t="s">
        <v>914</v>
      </c>
      <c r="P356" s="26" t="s">
        <v>914</v>
      </c>
      <c r="Q356" s="26" t="s">
        <v>914</v>
      </c>
      <c r="R356" s="26" t="s">
        <v>914</v>
      </c>
      <c r="S356" s="26" t="s">
        <v>914</v>
      </c>
      <c r="T356" s="26" t="s">
        <v>914</v>
      </c>
      <c r="U356" s="26" t="s">
        <v>914</v>
      </c>
      <c r="V356" s="26" t="s">
        <v>914</v>
      </c>
      <c r="W356" s="5">
        <f t="shared" si="140"/>
        <v>0</v>
      </c>
      <c r="X356">
        <f t="shared" si="141"/>
        <v>0</v>
      </c>
      <c r="Y356">
        <f t="shared" si="142"/>
        <v>0</v>
      </c>
      <c r="Z356">
        <f t="shared" si="143"/>
        <v>0</v>
      </c>
      <c r="AA356">
        <f t="shared" si="144"/>
        <v>0</v>
      </c>
      <c r="AB356">
        <f t="shared" si="145"/>
        <v>0</v>
      </c>
      <c r="AC356">
        <f t="shared" si="146"/>
        <v>0</v>
      </c>
      <c r="AD356">
        <f t="shared" si="147"/>
        <v>0</v>
      </c>
      <c r="AE356">
        <f t="shared" si="148"/>
        <v>0</v>
      </c>
      <c r="AF356">
        <f t="shared" si="149"/>
        <v>0</v>
      </c>
      <c r="AG356">
        <f t="shared" si="150"/>
        <v>0</v>
      </c>
      <c r="AH356">
        <f t="shared" si="151"/>
        <v>0</v>
      </c>
      <c r="AI356">
        <f t="shared" si="152"/>
        <v>0</v>
      </c>
      <c r="AJ356">
        <f t="shared" si="153"/>
        <v>0</v>
      </c>
      <c r="AK356">
        <f t="shared" si="154"/>
        <v>0</v>
      </c>
      <c r="AL356">
        <f t="shared" si="155"/>
        <v>0</v>
      </c>
      <c r="AM356">
        <f t="shared" si="156"/>
        <v>0</v>
      </c>
      <c r="AN356">
        <f t="shared" si="157"/>
        <v>0</v>
      </c>
      <c r="AO356">
        <f t="shared" si="158"/>
        <v>0</v>
      </c>
      <c r="AP356">
        <f t="shared" si="159"/>
        <v>0</v>
      </c>
      <c r="AQ356">
        <f t="shared" si="160"/>
        <v>0</v>
      </c>
      <c r="AR356">
        <f t="shared" si="161"/>
        <v>0</v>
      </c>
      <c r="AS356">
        <f t="shared" si="162"/>
        <v>0</v>
      </c>
      <c r="AT356">
        <f t="shared" si="163"/>
        <v>0</v>
      </c>
      <c r="AU356">
        <f t="shared" si="164"/>
        <v>0</v>
      </c>
      <c r="AV356">
        <f t="shared" si="165"/>
        <v>0</v>
      </c>
      <c r="AW356">
        <f t="shared" si="166"/>
        <v>0</v>
      </c>
      <c r="AX356">
        <f t="shared" si="167"/>
        <v>1</v>
      </c>
    </row>
    <row r="357" spans="1:51" ht="47.25" x14ac:dyDescent="0.25">
      <c r="A357" s="115">
        <v>356</v>
      </c>
      <c r="B357" s="26" t="s">
        <v>644</v>
      </c>
      <c r="C357" s="26" t="s">
        <v>754</v>
      </c>
      <c r="D357" s="26" t="s">
        <v>771</v>
      </c>
      <c r="E357" s="29" t="s">
        <v>756</v>
      </c>
      <c r="F357" s="26" t="s">
        <v>914</v>
      </c>
      <c r="G357" s="26" t="s">
        <v>914</v>
      </c>
      <c r="H357" s="26" t="s">
        <v>914</v>
      </c>
      <c r="I357" s="26" t="s">
        <v>914</v>
      </c>
      <c r="J357" s="26" t="s">
        <v>914</v>
      </c>
      <c r="K357" s="26" t="s">
        <v>914</v>
      </c>
      <c r="L357" s="26" t="s">
        <v>914</v>
      </c>
      <c r="M357" s="26" t="s">
        <v>914</v>
      </c>
      <c r="N357" s="26" t="s">
        <v>914</v>
      </c>
      <c r="O357" s="26" t="s">
        <v>914</v>
      </c>
      <c r="P357" s="26" t="s">
        <v>914</v>
      </c>
      <c r="Q357" s="26" t="s">
        <v>914</v>
      </c>
      <c r="R357" s="26" t="s">
        <v>914</v>
      </c>
      <c r="S357" s="26" t="s">
        <v>914</v>
      </c>
      <c r="T357" s="26" t="s">
        <v>914</v>
      </c>
      <c r="U357" s="26" t="s">
        <v>914</v>
      </c>
      <c r="V357" s="26" t="s">
        <v>914</v>
      </c>
      <c r="W357" s="5">
        <f t="shared" si="140"/>
        <v>0</v>
      </c>
      <c r="X357">
        <f t="shared" si="141"/>
        <v>0</v>
      </c>
      <c r="Y357">
        <f t="shared" si="142"/>
        <v>0</v>
      </c>
      <c r="Z357">
        <f t="shared" si="143"/>
        <v>0</v>
      </c>
      <c r="AA357">
        <f t="shared" si="144"/>
        <v>0</v>
      </c>
      <c r="AB357">
        <f t="shared" si="145"/>
        <v>0</v>
      </c>
      <c r="AC357">
        <f t="shared" si="146"/>
        <v>0</v>
      </c>
      <c r="AD357">
        <f t="shared" si="147"/>
        <v>0</v>
      </c>
      <c r="AE357">
        <f t="shared" si="148"/>
        <v>0</v>
      </c>
      <c r="AF357">
        <f t="shared" si="149"/>
        <v>0</v>
      </c>
      <c r="AG357">
        <f t="shared" si="150"/>
        <v>0</v>
      </c>
      <c r="AH357">
        <f t="shared" si="151"/>
        <v>0</v>
      </c>
      <c r="AI357">
        <f t="shared" si="152"/>
        <v>0</v>
      </c>
      <c r="AJ357">
        <f t="shared" si="153"/>
        <v>0</v>
      </c>
      <c r="AK357">
        <f t="shared" si="154"/>
        <v>0</v>
      </c>
      <c r="AL357">
        <f t="shared" si="155"/>
        <v>0</v>
      </c>
      <c r="AM357">
        <f t="shared" si="156"/>
        <v>0</v>
      </c>
      <c r="AN357">
        <f t="shared" si="157"/>
        <v>0</v>
      </c>
      <c r="AO357">
        <f t="shared" si="158"/>
        <v>0</v>
      </c>
      <c r="AP357">
        <f t="shared" si="159"/>
        <v>0</v>
      </c>
      <c r="AQ357">
        <f t="shared" si="160"/>
        <v>0</v>
      </c>
      <c r="AR357">
        <f t="shared" si="161"/>
        <v>0</v>
      </c>
      <c r="AS357">
        <f t="shared" si="162"/>
        <v>0</v>
      </c>
      <c r="AT357">
        <f t="shared" si="163"/>
        <v>0</v>
      </c>
      <c r="AU357">
        <f t="shared" si="164"/>
        <v>0</v>
      </c>
      <c r="AV357">
        <f t="shared" si="165"/>
        <v>0</v>
      </c>
      <c r="AW357">
        <f t="shared" si="166"/>
        <v>0</v>
      </c>
      <c r="AX357">
        <f t="shared" si="167"/>
        <v>1</v>
      </c>
    </row>
    <row r="358" spans="1:51" ht="267.75" x14ac:dyDescent="0.25">
      <c r="A358" s="115">
        <v>357</v>
      </c>
      <c r="B358" s="3" t="s">
        <v>915</v>
      </c>
      <c r="C358" s="3" t="s">
        <v>1098</v>
      </c>
      <c r="D358" s="18" t="s">
        <v>1099</v>
      </c>
      <c r="E358" s="29" t="s">
        <v>1100</v>
      </c>
      <c r="F358" s="26" t="s">
        <v>1101</v>
      </c>
      <c r="G358" s="29" t="s">
        <v>914</v>
      </c>
      <c r="H358" s="29" t="s">
        <v>914</v>
      </c>
      <c r="I358" s="29" t="s">
        <v>914</v>
      </c>
      <c r="J358" s="29" t="s">
        <v>914</v>
      </c>
      <c r="K358" s="29" t="s">
        <v>914</v>
      </c>
      <c r="L358" s="29" t="s">
        <v>914</v>
      </c>
      <c r="M358" s="29" t="s">
        <v>914</v>
      </c>
      <c r="N358" s="29" t="s">
        <v>914</v>
      </c>
      <c r="O358" s="26" t="s">
        <v>914</v>
      </c>
      <c r="P358" s="26" t="s">
        <v>914</v>
      </c>
      <c r="Q358" s="29" t="s">
        <v>914</v>
      </c>
      <c r="R358" s="29" t="s">
        <v>914</v>
      </c>
      <c r="S358" s="100" t="s">
        <v>914</v>
      </c>
      <c r="T358" s="29" t="s">
        <v>914</v>
      </c>
      <c r="U358" s="29" t="s">
        <v>914</v>
      </c>
      <c r="V358" s="29" t="s">
        <v>914</v>
      </c>
      <c r="W358" s="5">
        <f t="shared" si="140"/>
        <v>0</v>
      </c>
      <c r="X358">
        <f t="shared" si="141"/>
        <v>0</v>
      </c>
      <c r="Y358">
        <f t="shared" si="142"/>
        <v>0</v>
      </c>
      <c r="Z358">
        <f t="shared" si="143"/>
        <v>0</v>
      </c>
      <c r="AA358">
        <f t="shared" si="144"/>
        <v>0</v>
      </c>
      <c r="AB358">
        <f t="shared" si="145"/>
        <v>0</v>
      </c>
      <c r="AC358">
        <f t="shared" si="146"/>
        <v>0</v>
      </c>
      <c r="AD358">
        <f t="shared" si="147"/>
        <v>0</v>
      </c>
      <c r="AE358">
        <f t="shared" si="148"/>
        <v>0</v>
      </c>
      <c r="AF358">
        <f t="shared" si="149"/>
        <v>0</v>
      </c>
      <c r="AG358">
        <f t="shared" si="150"/>
        <v>0</v>
      </c>
      <c r="AH358">
        <f t="shared" si="151"/>
        <v>0</v>
      </c>
      <c r="AI358">
        <f t="shared" si="152"/>
        <v>0</v>
      </c>
      <c r="AJ358">
        <f t="shared" si="153"/>
        <v>0</v>
      </c>
      <c r="AK358">
        <f t="shared" si="154"/>
        <v>0</v>
      </c>
      <c r="AL358">
        <f t="shared" si="155"/>
        <v>0</v>
      </c>
      <c r="AM358">
        <f t="shared" si="156"/>
        <v>0</v>
      </c>
      <c r="AN358">
        <f t="shared" si="157"/>
        <v>0</v>
      </c>
      <c r="AO358">
        <f t="shared" si="158"/>
        <v>0</v>
      </c>
      <c r="AP358">
        <f t="shared" si="159"/>
        <v>0</v>
      </c>
      <c r="AQ358">
        <f t="shared" si="160"/>
        <v>0</v>
      </c>
      <c r="AR358">
        <f t="shared" si="161"/>
        <v>0</v>
      </c>
      <c r="AS358">
        <f t="shared" si="162"/>
        <v>0</v>
      </c>
      <c r="AT358">
        <f t="shared" si="163"/>
        <v>0</v>
      </c>
      <c r="AU358">
        <f t="shared" si="164"/>
        <v>0</v>
      </c>
      <c r="AV358">
        <f t="shared" si="165"/>
        <v>0</v>
      </c>
      <c r="AW358">
        <f t="shared" si="166"/>
        <v>0</v>
      </c>
      <c r="AX358">
        <f t="shared" si="167"/>
        <v>1</v>
      </c>
    </row>
    <row r="359" spans="1:51" x14ac:dyDescent="0.25">
      <c r="A359" s="2" t="str">
        <f t="shared" ref="A359:A360" si="168">IF(B359&lt;&gt;"",A358+1,"")</f>
        <v/>
      </c>
      <c r="B359" s="18"/>
      <c r="C359" s="18"/>
      <c r="D359" s="18"/>
      <c r="E359" s="19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9"/>
      <c r="W359" s="5">
        <f t="shared" si="140"/>
        <v>0</v>
      </c>
      <c r="X359">
        <f t="shared" si="141"/>
        <v>0</v>
      </c>
      <c r="Y359">
        <f t="shared" si="142"/>
        <v>0</v>
      </c>
      <c r="Z359">
        <f t="shared" si="143"/>
        <v>0</v>
      </c>
      <c r="AA359">
        <f t="shared" si="144"/>
        <v>0</v>
      </c>
      <c r="AB359">
        <f t="shared" si="145"/>
        <v>0</v>
      </c>
      <c r="AC359">
        <f t="shared" si="146"/>
        <v>0</v>
      </c>
      <c r="AD359">
        <f t="shared" si="147"/>
        <v>0</v>
      </c>
      <c r="AE359">
        <f t="shared" si="148"/>
        <v>0</v>
      </c>
      <c r="AF359">
        <f t="shared" si="149"/>
        <v>0</v>
      </c>
      <c r="AG359">
        <f t="shared" si="150"/>
        <v>0</v>
      </c>
      <c r="AH359">
        <f t="shared" si="151"/>
        <v>0</v>
      </c>
      <c r="AI359">
        <f t="shared" si="152"/>
        <v>0</v>
      </c>
      <c r="AJ359">
        <f t="shared" si="153"/>
        <v>0</v>
      </c>
      <c r="AK359">
        <f t="shared" si="154"/>
        <v>0</v>
      </c>
      <c r="AL359">
        <f t="shared" si="155"/>
        <v>0</v>
      </c>
      <c r="AM359">
        <f t="shared" si="156"/>
        <v>0</v>
      </c>
      <c r="AN359">
        <f t="shared" si="157"/>
        <v>0</v>
      </c>
      <c r="AO359">
        <f t="shared" si="158"/>
        <v>0</v>
      </c>
      <c r="AP359">
        <f t="shared" si="159"/>
        <v>0</v>
      </c>
      <c r="AQ359">
        <f t="shared" si="160"/>
        <v>0</v>
      </c>
      <c r="AR359">
        <f t="shared" si="161"/>
        <v>0</v>
      </c>
      <c r="AS359">
        <f t="shared" si="162"/>
        <v>0</v>
      </c>
      <c r="AT359">
        <f t="shared" si="163"/>
        <v>0</v>
      </c>
      <c r="AU359">
        <f t="shared" si="164"/>
        <v>0</v>
      </c>
      <c r="AV359">
        <f t="shared" si="165"/>
        <v>0</v>
      </c>
      <c r="AW359">
        <f t="shared" si="166"/>
        <v>0</v>
      </c>
      <c r="AX359">
        <f t="shared" si="167"/>
        <v>0</v>
      </c>
    </row>
    <row r="360" spans="1:51" x14ac:dyDescent="0.25">
      <c r="A360" s="2" t="str">
        <f t="shared" si="168"/>
        <v/>
      </c>
      <c r="B360" s="18"/>
      <c r="C360" s="18"/>
      <c r="D360" s="18"/>
      <c r="E360" s="19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9"/>
      <c r="W360" s="5">
        <f t="shared" si="140"/>
        <v>0</v>
      </c>
      <c r="X360">
        <f t="shared" si="141"/>
        <v>0</v>
      </c>
      <c r="Y360">
        <f t="shared" si="142"/>
        <v>0</v>
      </c>
      <c r="Z360">
        <f t="shared" si="143"/>
        <v>0</v>
      </c>
      <c r="AA360">
        <f t="shared" si="144"/>
        <v>0</v>
      </c>
      <c r="AB360">
        <f t="shared" si="145"/>
        <v>0</v>
      </c>
      <c r="AC360">
        <f t="shared" si="146"/>
        <v>0</v>
      </c>
      <c r="AD360">
        <f t="shared" si="147"/>
        <v>0</v>
      </c>
      <c r="AE360">
        <f t="shared" si="148"/>
        <v>0</v>
      </c>
      <c r="AF360">
        <f t="shared" si="149"/>
        <v>0</v>
      </c>
      <c r="AG360">
        <f t="shared" si="150"/>
        <v>0</v>
      </c>
      <c r="AH360">
        <f t="shared" si="151"/>
        <v>0</v>
      </c>
      <c r="AI360">
        <f t="shared" si="152"/>
        <v>0</v>
      </c>
      <c r="AJ360">
        <f t="shared" si="153"/>
        <v>0</v>
      </c>
      <c r="AK360">
        <f t="shared" si="154"/>
        <v>0</v>
      </c>
      <c r="AL360">
        <f t="shared" si="155"/>
        <v>0</v>
      </c>
      <c r="AM360">
        <f t="shared" si="156"/>
        <v>0</v>
      </c>
      <c r="AN360">
        <f t="shared" si="157"/>
        <v>0</v>
      </c>
      <c r="AO360">
        <f t="shared" si="158"/>
        <v>0</v>
      </c>
      <c r="AP360">
        <f t="shared" si="159"/>
        <v>0</v>
      </c>
      <c r="AQ360">
        <f t="shared" si="160"/>
        <v>0</v>
      </c>
      <c r="AR360">
        <f t="shared" si="161"/>
        <v>0</v>
      </c>
      <c r="AS360">
        <f t="shared" si="162"/>
        <v>0</v>
      </c>
      <c r="AT360">
        <f t="shared" si="163"/>
        <v>0</v>
      </c>
      <c r="AU360">
        <f t="shared" si="164"/>
        <v>0</v>
      </c>
      <c r="AV360">
        <f t="shared" si="165"/>
        <v>0</v>
      </c>
      <c r="AW360">
        <f t="shared" si="166"/>
        <v>0</v>
      </c>
      <c r="AX360">
        <f t="shared" si="167"/>
        <v>0</v>
      </c>
    </row>
    <row r="361" spans="1:51" x14ac:dyDescent="0.25">
      <c r="A361" s="2" t="str">
        <f t="shared" ref="A361:A424" si="169">IF(B361&lt;&gt;"",A360+1,"")</f>
        <v/>
      </c>
      <c r="B361" s="18"/>
      <c r="C361" s="18"/>
      <c r="D361" s="18"/>
      <c r="E361" s="19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9"/>
      <c r="W361" s="5">
        <f t="shared" si="140"/>
        <v>0</v>
      </c>
      <c r="X361">
        <f t="shared" si="141"/>
        <v>0</v>
      </c>
      <c r="Y361">
        <f t="shared" si="142"/>
        <v>0</v>
      </c>
      <c r="Z361">
        <f t="shared" si="143"/>
        <v>0</v>
      </c>
      <c r="AA361">
        <f t="shared" si="144"/>
        <v>0</v>
      </c>
      <c r="AB361">
        <f t="shared" si="145"/>
        <v>0</v>
      </c>
      <c r="AC361">
        <f t="shared" si="146"/>
        <v>0</v>
      </c>
      <c r="AD361">
        <f t="shared" si="147"/>
        <v>0</v>
      </c>
      <c r="AE361">
        <f t="shared" si="148"/>
        <v>0</v>
      </c>
      <c r="AF361">
        <f t="shared" si="149"/>
        <v>0</v>
      </c>
      <c r="AG361">
        <f t="shared" si="150"/>
        <v>0</v>
      </c>
      <c r="AH361">
        <f t="shared" si="151"/>
        <v>0</v>
      </c>
      <c r="AI361">
        <f t="shared" si="152"/>
        <v>0</v>
      </c>
      <c r="AJ361">
        <f t="shared" si="153"/>
        <v>0</v>
      </c>
      <c r="AK361">
        <f t="shared" si="154"/>
        <v>0</v>
      </c>
      <c r="AL361">
        <f t="shared" si="155"/>
        <v>0</v>
      </c>
      <c r="AM361">
        <f t="shared" si="156"/>
        <v>0</v>
      </c>
      <c r="AN361">
        <f t="shared" si="157"/>
        <v>0</v>
      </c>
      <c r="AO361">
        <f t="shared" si="158"/>
        <v>0</v>
      </c>
      <c r="AP361">
        <f t="shared" si="159"/>
        <v>0</v>
      </c>
      <c r="AQ361">
        <f t="shared" si="160"/>
        <v>0</v>
      </c>
      <c r="AR361">
        <f t="shared" si="161"/>
        <v>0</v>
      </c>
      <c r="AS361">
        <f t="shared" si="162"/>
        <v>0</v>
      </c>
      <c r="AT361">
        <f t="shared" si="163"/>
        <v>0</v>
      </c>
      <c r="AU361">
        <f t="shared" si="164"/>
        <v>0</v>
      </c>
      <c r="AV361">
        <f t="shared" si="165"/>
        <v>0</v>
      </c>
      <c r="AW361">
        <f t="shared" si="166"/>
        <v>0</v>
      </c>
      <c r="AX361">
        <f t="shared" si="167"/>
        <v>0</v>
      </c>
    </row>
    <row r="362" spans="1:51" x14ac:dyDescent="0.25">
      <c r="A362" s="2" t="str">
        <f t="shared" si="169"/>
        <v/>
      </c>
      <c r="B362" s="18"/>
      <c r="C362" s="18"/>
      <c r="D362" s="18"/>
      <c r="E362" s="19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9"/>
      <c r="W362" s="5">
        <f t="shared" si="140"/>
        <v>0</v>
      </c>
      <c r="X362">
        <f t="shared" si="141"/>
        <v>0</v>
      </c>
      <c r="Y362">
        <f t="shared" si="142"/>
        <v>0</v>
      </c>
      <c r="Z362">
        <f t="shared" si="143"/>
        <v>0</v>
      </c>
      <c r="AA362">
        <f t="shared" si="144"/>
        <v>0</v>
      </c>
      <c r="AB362">
        <f t="shared" si="145"/>
        <v>0</v>
      </c>
      <c r="AC362">
        <f t="shared" si="146"/>
        <v>0</v>
      </c>
      <c r="AD362">
        <f t="shared" si="147"/>
        <v>0</v>
      </c>
      <c r="AE362">
        <f t="shared" si="148"/>
        <v>0</v>
      </c>
      <c r="AF362">
        <f t="shared" si="149"/>
        <v>0</v>
      </c>
      <c r="AG362">
        <f t="shared" si="150"/>
        <v>0</v>
      </c>
      <c r="AH362">
        <f t="shared" si="151"/>
        <v>0</v>
      </c>
      <c r="AI362">
        <f t="shared" si="152"/>
        <v>0</v>
      </c>
      <c r="AJ362">
        <f t="shared" si="153"/>
        <v>0</v>
      </c>
      <c r="AK362">
        <f t="shared" si="154"/>
        <v>0</v>
      </c>
      <c r="AL362">
        <f t="shared" si="155"/>
        <v>0</v>
      </c>
      <c r="AM362">
        <f t="shared" si="156"/>
        <v>0</v>
      </c>
      <c r="AN362">
        <f t="shared" si="157"/>
        <v>0</v>
      </c>
      <c r="AO362">
        <f t="shared" si="158"/>
        <v>0</v>
      </c>
      <c r="AP362">
        <f t="shared" si="159"/>
        <v>0</v>
      </c>
      <c r="AQ362">
        <f t="shared" si="160"/>
        <v>0</v>
      </c>
      <c r="AR362">
        <f t="shared" si="161"/>
        <v>0</v>
      </c>
      <c r="AS362">
        <f t="shared" si="162"/>
        <v>0</v>
      </c>
      <c r="AT362">
        <f t="shared" si="163"/>
        <v>0</v>
      </c>
      <c r="AU362">
        <f t="shared" si="164"/>
        <v>0</v>
      </c>
      <c r="AV362">
        <f t="shared" si="165"/>
        <v>0</v>
      </c>
      <c r="AW362">
        <f t="shared" si="166"/>
        <v>0</v>
      </c>
      <c r="AX362">
        <f t="shared" si="167"/>
        <v>0</v>
      </c>
    </row>
    <row r="363" spans="1:51" x14ac:dyDescent="0.25">
      <c r="A363" s="2" t="str">
        <f t="shared" si="169"/>
        <v/>
      </c>
      <c r="B363" s="18"/>
      <c r="C363" s="18"/>
      <c r="D363" s="18"/>
      <c r="E363" s="19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9"/>
      <c r="W363" s="5">
        <f t="shared" si="140"/>
        <v>0</v>
      </c>
      <c r="X363">
        <f t="shared" si="141"/>
        <v>0</v>
      </c>
      <c r="Y363">
        <f t="shared" si="142"/>
        <v>0</v>
      </c>
      <c r="Z363">
        <f t="shared" si="143"/>
        <v>0</v>
      </c>
      <c r="AA363">
        <f t="shared" si="144"/>
        <v>0</v>
      </c>
      <c r="AB363">
        <f t="shared" si="145"/>
        <v>0</v>
      </c>
      <c r="AC363">
        <f t="shared" si="146"/>
        <v>0</v>
      </c>
      <c r="AD363">
        <f t="shared" si="147"/>
        <v>0</v>
      </c>
      <c r="AE363">
        <f t="shared" si="148"/>
        <v>0</v>
      </c>
      <c r="AF363">
        <f t="shared" si="149"/>
        <v>0</v>
      </c>
      <c r="AG363">
        <f t="shared" si="150"/>
        <v>0</v>
      </c>
      <c r="AH363">
        <f t="shared" si="151"/>
        <v>0</v>
      </c>
      <c r="AI363">
        <f t="shared" si="152"/>
        <v>0</v>
      </c>
      <c r="AJ363">
        <f t="shared" si="153"/>
        <v>0</v>
      </c>
      <c r="AK363">
        <f t="shared" si="154"/>
        <v>0</v>
      </c>
      <c r="AL363">
        <f t="shared" si="155"/>
        <v>0</v>
      </c>
      <c r="AM363">
        <f t="shared" si="156"/>
        <v>0</v>
      </c>
      <c r="AN363">
        <f t="shared" si="157"/>
        <v>0</v>
      </c>
      <c r="AO363">
        <f t="shared" si="158"/>
        <v>0</v>
      </c>
      <c r="AP363">
        <f t="shared" si="159"/>
        <v>0</v>
      </c>
      <c r="AQ363">
        <f t="shared" si="160"/>
        <v>0</v>
      </c>
      <c r="AR363">
        <f t="shared" si="161"/>
        <v>0</v>
      </c>
      <c r="AS363">
        <f t="shared" si="162"/>
        <v>0</v>
      </c>
      <c r="AT363">
        <f t="shared" si="163"/>
        <v>0</v>
      </c>
      <c r="AU363">
        <f t="shared" si="164"/>
        <v>0</v>
      </c>
      <c r="AV363">
        <f t="shared" si="165"/>
        <v>0</v>
      </c>
      <c r="AW363">
        <f t="shared" si="166"/>
        <v>0</v>
      </c>
      <c r="AX363">
        <f t="shared" si="167"/>
        <v>0</v>
      </c>
    </row>
    <row r="364" spans="1:51" x14ac:dyDescent="0.25">
      <c r="A364" s="2" t="str">
        <f t="shared" si="169"/>
        <v/>
      </c>
      <c r="B364" s="18"/>
      <c r="C364" s="18"/>
      <c r="D364" s="18"/>
      <c r="E364" s="19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9"/>
      <c r="W364" s="5">
        <f t="shared" si="140"/>
        <v>0</v>
      </c>
      <c r="X364">
        <f t="shared" si="141"/>
        <v>0</v>
      </c>
      <c r="Y364">
        <f t="shared" si="142"/>
        <v>0</v>
      </c>
      <c r="Z364">
        <f t="shared" si="143"/>
        <v>0</v>
      </c>
      <c r="AA364">
        <f t="shared" si="144"/>
        <v>0</v>
      </c>
      <c r="AB364">
        <f t="shared" si="145"/>
        <v>0</v>
      </c>
      <c r="AC364">
        <f t="shared" si="146"/>
        <v>0</v>
      </c>
      <c r="AD364">
        <f t="shared" si="147"/>
        <v>0</v>
      </c>
      <c r="AE364">
        <f t="shared" si="148"/>
        <v>0</v>
      </c>
      <c r="AF364">
        <f t="shared" si="149"/>
        <v>0</v>
      </c>
      <c r="AG364">
        <f t="shared" si="150"/>
        <v>0</v>
      </c>
      <c r="AH364">
        <f t="shared" si="151"/>
        <v>0</v>
      </c>
      <c r="AI364">
        <f t="shared" si="152"/>
        <v>0</v>
      </c>
      <c r="AJ364">
        <f t="shared" si="153"/>
        <v>0</v>
      </c>
      <c r="AK364">
        <f t="shared" si="154"/>
        <v>0</v>
      </c>
      <c r="AL364">
        <f t="shared" si="155"/>
        <v>0</v>
      </c>
      <c r="AM364">
        <f t="shared" si="156"/>
        <v>0</v>
      </c>
      <c r="AN364">
        <f t="shared" si="157"/>
        <v>0</v>
      </c>
      <c r="AO364">
        <f t="shared" si="158"/>
        <v>0</v>
      </c>
      <c r="AP364">
        <f t="shared" si="159"/>
        <v>0</v>
      </c>
      <c r="AQ364">
        <f t="shared" si="160"/>
        <v>0</v>
      </c>
      <c r="AR364">
        <f t="shared" si="161"/>
        <v>0</v>
      </c>
      <c r="AS364">
        <f t="shared" si="162"/>
        <v>0</v>
      </c>
      <c r="AT364">
        <f t="shared" si="163"/>
        <v>0</v>
      </c>
      <c r="AU364">
        <f t="shared" si="164"/>
        <v>0</v>
      </c>
      <c r="AV364">
        <f t="shared" si="165"/>
        <v>0</v>
      </c>
      <c r="AW364">
        <f t="shared" si="166"/>
        <v>0</v>
      </c>
      <c r="AX364">
        <f t="shared" si="167"/>
        <v>0</v>
      </c>
    </row>
    <row r="365" spans="1:51" ht="23.25" x14ac:dyDescent="0.35">
      <c r="A365" s="2" t="str">
        <f t="shared" si="169"/>
        <v/>
      </c>
      <c r="B365" s="18"/>
      <c r="C365" s="18"/>
      <c r="D365" s="18"/>
      <c r="E365" s="19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9"/>
      <c r="W365" s="5">
        <f t="shared" si="140"/>
        <v>0</v>
      </c>
      <c r="X365" s="97">
        <f>SUM(X2:X364)</f>
        <v>4</v>
      </c>
      <c r="Y365" s="97">
        <f t="shared" ref="Y365:AX365" si="170">SUM(Y2:Y364)</f>
        <v>0</v>
      </c>
      <c r="Z365" s="97">
        <f t="shared" si="170"/>
        <v>6</v>
      </c>
      <c r="AA365" s="97">
        <f t="shared" si="170"/>
        <v>4</v>
      </c>
      <c r="AB365" s="97">
        <f t="shared" si="170"/>
        <v>3</v>
      </c>
      <c r="AC365" s="97">
        <f t="shared" si="170"/>
        <v>0</v>
      </c>
      <c r="AD365" s="97">
        <f t="shared" si="170"/>
        <v>21</v>
      </c>
      <c r="AE365" s="97">
        <f t="shared" si="170"/>
        <v>0</v>
      </c>
      <c r="AF365" s="97">
        <f t="shared" si="170"/>
        <v>9</v>
      </c>
      <c r="AG365" s="97">
        <f t="shared" si="170"/>
        <v>0</v>
      </c>
      <c r="AH365" s="97">
        <f t="shared" si="170"/>
        <v>0</v>
      </c>
      <c r="AI365" s="97">
        <f t="shared" si="170"/>
        <v>3</v>
      </c>
      <c r="AJ365" s="97">
        <f t="shared" si="170"/>
        <v>4</v>
      </c>
      <c r="AK365" s="97">
        <f t="shared" si="170"/>
        <v>0</v>
      </c>
      <c r="AL365" s="97">
        <f t="shared" si="170"/>
        <v>0</v>
      </c>
      <c r="AM365" s="97">
        <f t="shared" si="170"/>
        <v>0</v>
      </c>
      <c r="AN365" s="97">
        <f t="shared" si="170"/>
        <v>57</v>
      </c>
      <c r="AO365" s="97">
        <f t="shared" si="170"/>
        <v>0</v>
      </c>
      <c r="AP365" s="97">
        <f t="shared" si="170"/>
        <v>22</v>
      </c>
      <c r="AQ365" s="97">
        <f t="shared" si="170"/>
        <v>0</v>
      </c>
      <c r="AR365" s="97">
        <f t="shared" si="170"/>
        <v>20</v>
      </c>
      <c r="AS365" s="97">
        <f t="shared" si="170"/>
        <v>0</v>
      </c>
      <c r="AT365" s="97">
        <f t="shared" si="170"/>
        <v>5</v>
      </c>
      <c r="AU365" s="97">
        <f t="shared" si="170"/>
        <v>0</v>
      </c>
      <c r="AV365" s="97">
        <f t="shared" si="170"/>
        <v>9</v>
      </c>
      <c r="AW365" s="97">
        <f t="shared" si="170"/>
        <v>3</v>
      </c>
      <c r="AX365" s="97">
        <f t="shared" si="170"/>
        <v>187</v>
      </c>
      <c r="AY365" s="98">
        <f>SUM(X365:AX365)</f>
        <v>357</v>
      </c>
    </row>
    <row r="366" spans="1:51" x14ac:dyDescent="0.25">
      <c r="A366" s="2" t="str">
        <f t="shared" si="169"/>
        <v/>
      </c>
      <c r="B366" s="18"/>
      <c r="C366" s="18"/>
      <c r="D366" s="18"/>
      <c r="E366" s="19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9"/>
      <c r="W366" s="5">
        <f t="shared" si="140"/>
        <v>0</v>
      </c>
    </row>
    <row r="367" spans="1:51" x14ac:dyDescent="0.25">
      <c r="A367" s="2" t="str">
        <f t="shared" si="169"/>
        <v/>
      </c>
      <c r="B367" s="18"/>
      <c r="C367" s="18"/>
      <c r="D367" s="18"/>
      <c r="E367" s="19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9"/>
      <c r="W367" s="5">
        <f t="shared" si="140"/>
        <v>0</v>
      </c>
    </row>
    <row r="368" spans="1:51" x14ac:dyDescent="0.25">
      <c r="A368" s="2" t="str">
        <f t="shared" si="169"/>
        <v/>
      </c>
      <c r="B368" s="18"/>
      <c r="C368" s="18"/>
      <c r="D368" s="18"/>
      <c r="E368" s="19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9"/>
      <c r="W368" s="5">
        <f t="shared" si="140"/>
        <v>0</v>
      </c>
    </row>
    <row r="369" spans="1:23" x14ac:dyDescent="0.25">
      <c r="A369" s="2" t="str">
        <f t="shared" si="169"/>
        <v/>
      </c>
      <c r="B369" s="18"/>
      <c r="C369" s="18"/>
      <c r="D369" s="18"/>
      <c r="E369" s="19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9"/>
      <c r="W369" s="5">
        <f t="shared" si="140"/>
        <v>0</v>
      </c>
    </row>
    <row r="370" spans="1:23" x14ac:dyDescent="0.25">
      <c r="A370" s="2" t="str">
        <f t="shared" si="169"/>
        <v/>
      </c>
      <c r="B370" s="18"/>
      <c r="C370" s="18"/>
      <c r="D370" s="18"/>
      <c r="E370" s="19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9"/>
      <c r="W370" s="5">
        <f t="shared" si="140"/>
        <v>0</v>
      </c>
    </row>
    <row r="371" spans="1:23" x14ac:dyDescent="0.25">
      <c r="A371" s="2" t="str">
        <f t="shared" si="169"/>
        <v/>
      </c>
      <c r="B371" s="18"/>
      <c r="C371" s="18"/>
      <c r="D371" s="18"/>
      <c r="E371" s="19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9"/>
      <c r="W371" s="5">
        <f t="shared" si="140"/>
        <v>0</v>
      </c>
    </row>
    <row r="372" spans="1:23" x14ac:dyDescent="0.25">
      <c r="A372" s="2" t="str">
        <f t="shared" si="169"/>
        <v/>
      </c>
      <c r="B372" s="18"/>
      <c r="C372" s="18"/>
      <c r="D372" s="18"/>
      <c r="E372" s="19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9"/>
      <c r="W372" s="5">
        <f t="shared" si="140"/>
        <v>0</v>
      </c>
    </row>
    <row r="373" spans="1:23" x14ac:dyDescent="0.25">
      <c r="A373" s="2" t="str">
        <f t="shared" si="169"/>
        <v/>
      </c>
      <c r="B373" s="18"/>
      <c r="C373" s="18"/>
      <c r="D373" s="18"/>
      <c r="E373" s="19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9"/>
      <c r="W373" s="5">
        <f t="shared" si="140"/>
        <v>0</v>
      </c>
    </row>
    <row r="374" spans="1:23" x14ac:dyDescent="0.25">
      <c r="A374" s="2" t="str">
        <f t="shared" si="169"/>
        <v/>
      </c>
      <c r="B374" s="18"/>
      <c r="C374" s="18"/>
      <c r="D374" s="18"/>
      <c r="E374" s="19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9"/>
      <c r="W374" s="5">
        <f t="shared" si="140"/>
        <v>0</v>
      </c>
    </row>
    <row r="375" spans="1:23" x14ac:dyDescent="0.25">
      <c r="A375" s="2" t="str">
        <f t="shared" si="169"/>
        <v/>
      </c>
      <c r="B375" s="18"/>
      <c r="C375" s="18"/>
      <c r="D375" s="18"/>
      <c r="E375" s="19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9"/>
      <c r="W375" s="5">
        <f t="shared" si="140"/>
        <v>0</v>
      </c>
    </row>
    <row r="376" spans="1:23" x14ac:dyDescent="0.25">
      <c r="A376" s="2" t="str">
        <f t="shared" si="169"/>
        <v/>
      </c>
      <c r="B376" s="18"/>
      <c r="C376" s="18"/>
      <c r="D376" s="18"/>
      <c r="E376" s="19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9"/>
      <c r="W376" s="5">
        <f t="shared" si="140"/>
        <v>0</v>
      </c>
    </row>
    <row r="377" spans="1:23" x14ac:dyDescent="0.25">
      <c r="A377" s="2" t="str">
        <f t="shared" si="169"/>
        <v/>
      </c>
      <c r="B377" s="18"/>
      <c r="C377" s="18"/>
      <c r="D377" s="18"/>
      <c r="E377" s="19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9"/>
      <c r="W377" s="5">
        <f t="shared" si="140"/>
        <v>0</v>
      </c>
    </row>
    <row r="378" spans="1:23" x14ac:dyDescent="0.25">
      <c r="A378" s="2" t="str">
        <f t="shared" si="169"/>
        <v/>
      </c>
      <c r="B378" s="18"/>
      <c r="C378" s="18"/>
      <c r="D378" s="18"/>
      <c r="E378" s="19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9"/>
      <c r="W378" s="5">
        <f t="shared" si="140"/>
        <v>0</v>
      </c>
    </row>
    <row r="379" spans="1:23" x14ac:dyDescent="0.25">
      <c r="A379" s="2" t="str">
        <f t="shared" si="169"/>
        <v/>
      </c>
      <c r="B379" s="18"/>
      <c r="C379" s="18"/>
      <c r="D379" s="18"/>
      <c r="E379" s="19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9"/>
      <c r="W379" s="5">
        <f t="shared" si="140"/>
        <v>0</v>
      </c>
    </row>
    <row r="380" spans="1:23" x14ac:dyDescent="0.25">
      <c r="A380" s="2" t="str">
        <f t="shared" si="169"/>
        <v/>
      </c>
      <c r="B380" s="18"/>
      <c r="C380" s="18"/>
      <c r="D380" s="18"/>
      <c r="E380" s="19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9"/>
      <c r="W380" s="5">
        <f t="shared" si="140"/>
        <v>0</v>
      </c>
    </row>
    <row r="381" spans="1:23" x14ac:dyDescent="0.25">
      <c r="A381" s="2" t="str">
        <f t="shared" si="169"/>
        <v/>
      </c>
      <c r="B381" s="18"/>
      <c r="C381" s="18"/>
      <c r="D381" s="18"/>
      <c r="E381" s="19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9"/>
      <c r="W381" s="5">
        <f t="shared" si="140"/>
        <v>0</v>
      </c>
    </row>
    <row r="382" spans="1:23" x14ac:dyDescent="0.25">
      <c r="A382" s="2" t="str">
        <f t="shared" si="169"/>
        <v/>
      </c>
      <c r="B382" s="18"/>
      <c r="C382" s="18"/>
      <c r="D382" s="18"/>
      <c r="E382" s="19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9"/>
      <c r="W382" s="5">
        <f t="shared" si="140"/>
        <v>0</v>
      </c>
    </row>
    <row r="383" spans="1:23" x14ac:dyDescent="0.25">
      <c r="A383" s="2" t="str">
        <f t="shared" si="169"/>
        <v/>
      </c>
      <c r="B383" s="18"/>
      <c r="C383" s="18"/>
      <c r="D383" s="18"/>
      <c r="E383" s="19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9"/>
      <c r="W383" s="5">
        <f t="shared" si="140"/>
        <v>0</v>
      </c>
    </row>
    <row r="384" spans="1:23" x14ac:dyDescent="0.25">
      <c r="A384" s="2" t="str">
        <f t="shared" si="169"/>
        <v/>
      </c>
      <c r="B384" s="18"/>
      <c r="C384" s="18"/>
      <c r="D384" s="18"/>
      <c r="E384" s="19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9"/>
      <c r="W384" s="5">
        <f t="shared" si="140"/>
        <v>0</v>
      </c>
    </row>
    <row r="385" spans="1:23" x14ac:dyDescent="0.25">
      <c r="A385" s="2" t="str">
        <f t="shared" si="169"/>
        <v/>
      </c>
      <c r="B385" s="18"/>
      <c r="C385" s="18"/>
      <c r="D385" s="18"/>
      <c r="E385" s="19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9"/>
      <c r="W385" s="5">
        <f t="shared" si="140"/>
        <v>0</v>
      </c>
    </row>
    <row r="386" spans="1:23" x14ac:dyDescent="0.25">
      <c r="A386" s="2" t="str">
        <f t="shared" si="169"/>
        <v/>
      </c>
      <c r="B386" s="18"/>
      <c r="C386" s="18"/>
      <c r="D386" s="18"/>
      <c r="E386" s="19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9"/>
      <c r="W386" s="5">
        <f t="shared" ref="W386:W449" si="171">SUM(F386:U386)</f>
        <v>0</v>
      </c>
    </row>
    <row r="387" spans="1:23" x14ac:dyDescent="0.25">
      <c r="A387" s="2" t="str">
        <f t="shared" si="169"/>
        <v/>
      </c>
      <c r="B387" s="18"/>
      <c r="C387" s="18"/>
      <c r="D387" s="18"/>
      <c r="E387" s="19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9"/>
      <c r="W387" s="5">
        <f t="shared" si="171"/>
        <v>0</v>
      </c>
    </row>
    <row r="388" spans="1:23" x14ac:dyDescent="0.25">
      <c r="A388" s="2" t="str">
        <f t="shared" si="169"/>
        <v/>
      </c>
      <c r="B388" s="18"/>
      <c r="C388" s="18"/>
      <c r="D388" s="18"/>
      <c r="E388" s="19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9"/>
      <c r="W388" s="5">
        <f t="shared" si="171"/>
        <v>0</v>
      </c>
    </row>
    <row r="389" spans="1:23" x14ac:dyDescent="0.25">
      <c r="A389" s="2" t="str">
        <f t="shared" si="169"/>
        <v/>
      </c>
      <c r="B389" s="18"/>
      <c r="C389" s="18"/>
      <c r="D389" s="18"/>
      <c r="E389" s="19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9"/>
      <c r="W389" s="5">
        <f t="shared" si="171"/>
        <v>0</v>
      </c>
    </row>
    <row r="390" spans="1:23" x14ac:dyDescent="0.25">
      <c r="A390" s="2" t="str">
        <f t="shared" si="169"/>
        <v/>
      </c>
      <c r="B390" s="18"/>
      <c r="C390" s="18"/>
      <c r="D390" s="18"/>
      <c r="E390" s="19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9"/>
      <c r="W390" s="5">
        <f t="shared" si="171"/>
        <v>0</v>
      </c>
    </row>
    <row r="391" spans="1:23" x14ac:dyDescent="0.25">
      <c r="A391" s="2" t="str">
        <f t="shared" si="169"/>
        <v/>
      </c>
      <c r="B391" s="18"/>
      <c r="C391" s="18"/>
      <c r="D391" s="18"/>
      <c r="E391" s="19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9"/>
      <c r="W391" s="5">
        <f t="shared" si="171"/>
        <v>0</v>
      </c>
    </row>
    <row r="392" spans="1:23" x14ac:dyDescent="0.25">
      <c r="A392" s="2" t="str">
        <f t="shared" si="169"/>
        <v/>
      </c>
      <c r="B392" s="18"/>
      <c r="C392" s="18"/>
      <c r="D392" s="18"/>
      <c r="E392" s="19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9"/>
      <c r="W392" s="5">
        <f t="shared" si="171"/>
        <v>0</v>
      </c>
    </row>
    <row r="393" spans="1:23" x14ac:dyDescent="0.25">
      <c r="A393" s="2" t="str">
        <f t="shared" si="169"/>
        <v/>
      </c>
      <c r="B393" s="18"/>
      <c r="C393" s="18"/>
      <c r="D393" s="18"/>
      <c r="E393" s="19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9"/>
      <c r="W393" s="5">
        <f t="shared" si="171"/>
        <v>0</v>
      </c>
    </row>
    <row r="394" spans="1:23" x14ac:dyDescent="0.25">
      <c r="A394" s="2" t="str">
        <f t="shared" si="169"/>
        <v/>
      </c>
      <c r="B394" s="18"/>
      <c r="C394" s="18"/>
      <c r="D394" s="18"/>
      <c r="E394" s="19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9"/>
      <c r="W394" s="5">
        <f t="shared" si="171"/>
        <v>0</v>
      </c>
    </row>
    <row r="395" spans="1:23" x14ac:dyDescent="0.25">
      <c r="A395" s="2" t="str">
        <f t="shared" si="169"/>
        <v/>
      </c>
      <c r="B395" s="18"/>
      <c r="C395" s="18"/>
      <c r="D395" s="18"/>
      <c r="E395" s="19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9"/>
      <c r="W395" s="5">
        <f t="shared" si="171"/>
        <v>0</v>
      </c>
    </row>
    <row r="396" spans="1:23" x14ac:dyDescent="0.25">
      <c r="A396" s="2" t="str">
        <f t="shared" si="169"/>
        <v/>
      </c>
      <c r="B396" s="18"/>
      <c r="C396" s="18"/>
      <c r="D396" s="18"/>
      <c r="E396" s="19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9"/>
      <c r="W396" s="5">
        <f t="shared" si="171"/>
        <v>0</v>
      </c>
    </row>
    <row r="397" spans="1:23" x14ac:dyDescent="0.25">
      <c r="A397" s="2" t="str">
        <f t="shared" si="169"/>
        <v/>
      </c>
      <c r="B397" s="18"/>
      <c r="C397" s="18"/>
      <c r="D397" s="18"/>
      <c r="E397" s="19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9"/>
      <c r="W397" s="5">
        <f t="shared" si="171"/>
        <v>0</v>
      </c>
    </row>
    <row r="398" spans="1:23" x14ac:dyDescent="0.25">
      <c r="A398" s="2" t="str">
        <f t="shared" si="169"/>
        <v/>
      </c>
      <c r="B398" s="18"/>
      <c r="C398" s="18"/>
      <c r="D398" s="18"/>
      <c r="E398" s="19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9"/>
      <c r="W398" s="5">
        <f t="shared" si="171"/>
        <v>0</v>
      </c>
    </row>
    <row r="399" spans="1:23" x14ac:dyDescent="0.25">
      <c r="A399" s="2" t="str">
        <f t="shared" si="169"/>
        <v/>
      </c>
      <c r="B399" s="18"/>
      <c r="C399" s="18"/>
      <c r="D399" s="18"/>
      <c r="E399" s="19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9"/>
      <c r="W399" s="5">
        <f t="shared" si="171"/>
        <v>0</v>
      </c>
    </row>
    <row r="400" spans="1:23" x14ac:dyDescent="0.25">
      <c r="A400" s="2" t="str">
        <f t="shared" si="169"/>
        <v/>
      </c>
      <c r="B400" s="18"/>
      <c r="C400" s="18"/>
      <c r="D400" s="18"/>
      <c r="E400" s="19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9"/>
      <c r="W400" s="5">
        <f t="shared" si="171"/>
        <v>0</v>
      </c>
    </row>
    <row r="401" spans="1:23" x14ac:dyDescent="0.25">
      <c r="A401" s="2" t="str">
        <f t="shared" si="169"/>
        <v/>
      </c>
      <c r="B401" s="18"/>
      <c r="C401" s="18"/>
      <c r="D401" s="18"/>
      <c r="E401" s="19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9"/>
      <c r="W401" s="5">
        <f t="shared" si="171"/>
        <v>0</v>
      </c>
    </row>
    <row r="402" spans="1:23" x14ac:dyDescent="0.25">
      <c r="A402" s="2" t="str">
        <f t="shared" si="169"/>
        <v/>
      </c>
      <c r="B402" s="18"/>
      <c r="C402" s="18"/>
      <c r="D402" s="18"/>
      <c r="E402" s="19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9"/>
      <c r="W402" s="5">
        <f t="shared" si="171"/>
        <v>0</v>
      </c>
    </row>
    <row r="403" spans="1:23" x14ac:dyDescent="0.25">
      <c r="A403" s="2" t="str">
        <f t="shared" si="169"/>
        <v/>
      </c>
      <c r="B403" s="18"/>
      <c r="C403" s="18"/>
      <c r="D403" s="18"/>
      <c r="E403" s="19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9"/>
      <c r="W403" s="5">
        <f t="shared" si="171"/>
        <v>0</v>
      </c>
    </row>
    <row r="404" spans="1:23" x14ac:dyDescent="0.25">
      <c r="A404" s="2" t="str">
        <f t="shared" si="169"/>
        <v/>
      </c>
      <c r="B404" s="18"/>
      <c r="C404" s="18"/>
      <c r="D404" s="18"/>
      <c r="E404" s="19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9"/>
      <c r="W404" s="5">
        <f t="shared" si="171"/>
        <v>0</v>
      </c>
    </row>
    <row r="405" spans="1:23" x14ac:dyDescent="0.25">
      <c r="A405" s="2" t="str">
        <f t="shared" si="169"/>
        <v/>
      </c>
      <c r="B405" s="18"/>
      <c r="C405" s="18"/>
      <c r="D405" s="18"/>
      <c r="E405" s="19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9"/>
      <c r="W405" s="5">
        <f t="shared" si="171"/>
        <v>0</v>
      </c>
    </row>
    <row r="406" spans="1:23" x14ac:dyDescent="0.25">
      <c r="A406" s="2" t="str">
        <f t="shared" si="169"/>
        <v/>
      </c>
      <c r="B406" s="18"/>
      <c r="C406" s="18"/>
      <c r="D406" s="18"/>
      <c r="E406" s="19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9"/>
      <c r="W406" s="5">
        <f t="shared" si="171"/>
        <v>0</v>
      </c>
    </row>
    <row r="407" spans="1:23" x14ac:dyDescent="0.25">
      <c r="A407" s="2" t="str">
        <f t="shared" si="169"/>
        <v/>
      </c>
      <c r="B407" s="18"/>
      <c r="C407" s="18"/>
      <c r="D407" s="18"/>
      <c r="E407" s="19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9"/>
      <c r="W407" s="5">
        <f t="shared" si="171"/>
        <v>0</v>
      </c>
    </row>
    <row r="408" spans="1:23" x14ac:dyDescent="0.25">
      <c r="A408" s="2" t="str">
        <f t="shared" si="169"/>
        <v/>
      </c>
      <c r="B408" s="18"/>
      <c r="C408" s="18"/>
      <c r="D408" s="18"/>
      <c r="E408" s="19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9"/>
      <c r="W408" s="5">
        <f t="shared" si="171"/>
        <v>0</v>
      </c>
    </row>
    <row r="409" spans="1:23" x14ac:dyDescent="0.25">
      <c r="A409" s="2" t="str">
        <f t="shared" si="169"/>
        <v/>
      </c>
      <c r="B409" s="18"/>
      <c r="C409" s="18"/>
      <c r="D409" s="18"/>
      <c r="E409" s="19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9"/>
      <c r="W409" s="5">
        <f t="shared" si="171"/>
        <v>0</v>
      </c>
    </row>
    <row r="410" spans="1:23" x14ac:dyDescent="0.25">
      <c r="A410" s="2" t="str">
        <f t="shared" si="169"/>
        <v/>
      </c>
      <c r="B410" s="18"/>
      <c r="C410" s="18"/>
      <c r="D410" s="18"/>
      <c r="E410" s="19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9"/>
      <c r="W410" s="5">
        <f t="shared" si="171"/>
        <v>0</v>
      </c>
    </row>
    <row r="411" spans="1:23" x14ac:dyDescent="0.25">
      <c r="A411" s="2" t="str">
        <f t="shared" si="169"/>
        <v/>
      </c>
      <c r="B411" s="18"/>
      <c r="C411" s="18"/>
      <c r="D411" s="18"/>
      <c r="E411" s="19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9"/>
      <c r="W411" s="5">
        <f t="shared" si="171"/>
        <v>0</v>
      </c>
    </row>
    <row r="412" spans="1:23" x14ac:dyDescent="0.25">
      <c r="A412" s="2" t="str">
        <f t="shared" si="169"/>
        <v/>
      </c>
      <c r="B412" s="18"/>
      <c r="C412" s="18"/>
      <c r="D412" s="18"/>
      <c r="E412" s="19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9"/>
      <c r="W412" s="5">
        <f t="shared" si="171"/>
        <v>0</v>
      </c>
    </row>
    <row r="413" spans="1:23" x14ac:dyDescent="0.25">
      <c r="A413" s="2" t="str">
        <f t="shared" si="169"/>
        <v/>
      </c>
      <c r="B413" s="18"/>
      <c r="C413" s="18"/>
      <c r="D413" s="18"/>
      <c r="E413" s="19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9"/>
      <c r="W413" s="5">
        <f t="shared" si="171"/>
        <v>0</v>
      </c>
    </row>
    <row r="414" spans="1:23" x14ac:dyDescent="0.25">
      <c r="A414" s="2" t="str">
        <f t="shared" si="169"/>
        <v/>
      </c>
      <c r="B414" s="18"/>
      <c r="C414" s="18"/>
      <c r="D414" s="18"/>
      <c r="E414" s="19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9"/>
      <c r="W414" s="5">
        <f t="shared" si="171"/>
        <v>0</v>
      </c>
    </row>
    <row r="415" spans="1:23" x14ac:dyDescent="0.25">
      <c r="A415" s="2" t="str">
        <f t="shared" si="169"/>
        <v/>
      </c>
      <c r="B415" s="18"/>
      <c r="C415" s="18"/>
      <c r="D415" s="18"/>
      <c r="E415" s="19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9"/>
      <c r="W415" s="5">
        <f t="shared" si="171"/>
        <v>0</v>
      </c>
    </row>
    <row r="416" spans="1:23" x14ac:dyDescent="0.25">
      <c r="A416" s="2" t="str">
        <f t="shared" si="169"/>
        <v/>
      </c>
      <c r="B416" s="18"/>
      <c r="C416" s="18"/>
      <c r="D416" s="18"/>
      <c r="E416" s="19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9"/>
      <c r="W416" s="5">
        <f t="shared" si="171"/>
        <v>0</v>
      </c>
    </row>
    <row r="417" spans="1:23" x14ac:dyDescent="0.25">
      <c r="A417" s="2" t="str">
        <f t="shared" si="169"/>
        <v/>
      </c>
      <c r="B417" s="18"/>
      <c r="C417" s="18"/>
      <c r="D417" s="18"/>
      <c r="E417" s="19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9"/>
      <c r="W417" s="5">
        <f t="shared" si="171"/>
        <v>0</v>
      </c>
    </row>
    <row r="418" spans="1:23" x14ac:dyDescent="0.25">
      <c r="A418" s="2" t="str">
        <f t="shared" si="169"/>
        <v/>
      </c>
      <c r="B418" s="18"/>
      <c r="C418" s="18"/>
      <c r="D418" s="18"/>
      <c r="E418" s="19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9"/>
      <c r="W418" s="5">
        <f t="shared" si="171"/>
        <v>0</v>
      </c>
    </row>
    <row r="419" spans="1:23" x14ac:dyDescent="0.25">
      <c r="A419" s="2" t="str">
        <f t="shared" si="169"/>
        <v/>
      </c>
      <c r="B419" s="18"/>
      <c r="C419" s="18"/>
      <c r="D419" s="18"/>
      <c r="E419" s="19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9"/>
      <c r="W419" s="5">
        <f t="shared" si="171"/>
        <v>0</v>
      </c>
    </row>
    <row r="420" spans="1:23" x14ac:dyDescent="0.25">
      <c r="A420" s="2" t="str">
        <f t="shared" si="169"/>
        <v/>
      </c>
      <c r="B420" s="18"/>
      <c r="C420" s="18"/>
      <c r="D420" s="18"/>
      <c r="E420" s="19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9"/>
      <c r="W420" s="5">
        <f t="shared" si="171"/>
        <v>0</v>
      </c>
    </row>
    <row r="421" spans="1:23" x14ac:dyDescent="0.25">
      <c r="A421" s="2" t="str">
        <f t="shared" si="169"/>
        <v/>
      </c>
      <c r="B421" s="18"/>
      <c r="C421" s="18"/>
      <c r="D421" s="18"/>
      <c r="E421" s="19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9"/>
      <c r="W421" s="5">
        <f t="shared" si="171"/>
        <v>0</v>
      </c>
    </row>
    <row r="422" spans="1:23" x14ac:dyDescent="0.25">
      <c r="A422" s="2" t="str">
        <f t="shared" si="169"/>
        <v/>
      </c>
      <c r="B422" s="18"/>
      <c r="C422" s="18"/>
      <c r="D422" s="18"/>
      <c r="E422" s="19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9"/>
      <c r="W422" s="5">
        <f t="shared" si="171"/>
        <v>0</v>
      </c>
    </row>
    <row r="423" spans="1:23" x14ac:dyDescent="0.25">
      <c r="A423" s="2" t="str">
        <f t="shared" si="169"/>
        <v/>
      </c>
      <c r="B423" s="18"/>
      <c r="C423" s="18"/>
      <c r="D423" s="18"/>
      <c r="E423" s="19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9"/>
      <c r="W423" s="5">
        <f t="shared" si="171"/>
        <v>0</v>
      </c>
    </row>
    <row r="424" spans="1:23" x14ac:dyDescent="0.25">
      <c r="A424" s="2" t="str">
        <f t="shared" si="169"/>
        <v/>
      </c>
      <c r="B424" s="18"/>
      <c r="C424" s="18"/>
      <c r="D424" s="18"/>
      <c r="E424" s="19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9"/>
      <c r="W424" s="5">
        <f t="shared" si="171"/>
        <v>0</v>
      </c>
    </row>
    <row r="425" spans="1:23" x14ac:dyDescent="0.25">
      <c r="A425" s="2" t="str">
        <f t="shared" ref="A425:A488" si="172">IF(B425&lt;&gt;"",A424+1,"")</f>
        <v/>
      </c>
      <c r="B425" s="18"/>
      <c r="C425" s="18"/>
      <c r="D425" s="18"/>
      <c r="E425" s="19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9"/>
      <c r="W425" s="5">
        <f t="shared" si="171"/>
        <v>0</v>
      </c>
    </row>
    <row r="426" spans="1:23" x14ac:dyDescent="0.25">
      <c r="A426" s="2" t="str">
        <f t="shared" si="172"/>
        <v/>
      </c>
      <c r="B426" s="18"/>
      <c r="C426" s="18"/>
      <c r="D426" s="18"/>
      <c r="E426" s="19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9"/>
      <c r="W426" s="5">
        <f t="shared" si="171"/>
        <v>0</v>
      </c>
    </row>
    <row r="427" spans="1:23" x14ac:dyDescent="0.25">
      <c r="A427" s="2" t="str">
        <f t="shared" si="172"/>
        <v/>
      </c>
      <c r="B427" s="18"/>
      <c r="C427" s="18"/>
      <c r="D427" s="18"/>
      <c r="E427" s="19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9"/>
      <c r="W427" s="5">
        <f t="shared" si="171"/>
        <v>0</v>
      </c>
    </row>
    <row r="428" spans="1:23" x14ac:dyDescent="0.25">
      <c r="A428" s="2" t="str">
        <f t="shared" si="172"/>
        <v/>
      </c>
      <c r="B428" s="18"/>
      <c r="C428" s="18"/>
      <c r="D428" s="18"/>
      <c r="E428" s="19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9"/>
      <c r="W428" s="5">
        <f t="shared" si="171"/>
        <v>0</v>
      </c>
    </row>
    <row r="429" spans="1:23" x14ac:dyDescent="0.25">
      <c r="A429" s="2" t="str">
        <f t="shared" si="172"/>
        <v/>
      </c>
      <c r="B429" s="18"/>
      <c r="C429" s="18"/>
      <c r="D429" s="18"/>
      <c r="E429" s="19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9"/>
      <c r="W429" s="5">
        <f t="shared" si="171"/>
        <v>0</v>
      </c>
    </row>
    <row r="430" spans="1:23" x14ac:dyDescent="0.25">
      <c r="A430" s="2" t="str">
        <f t="shared" si="172"/>
        <v/>
      </c>
      <c r="B430" s="18"/>
      <c r="C430" s="18"/>
      <c r="D430" s="18"/>
      <c r="E430" s="19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9"/>
      <c r="W430" s="5">
        <f t="shared" si="171"/>
        <v>0</v>
      </c>
    </row>
    <row r="431" spans="1:23" x14ac:dyDescent="0.25">
      <c r="A431" s="2" t="str">
        <f t="shared" si="172"/>
        <v/>
      </c>
      <c r="B431" s="18"/>
      <c r="C431" s="18"/>
      <c r="D431" s="18"/>
      <c r="E431" s="19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9"/>
      <c r="W431" s="5">
        <f t="shared" si="171"/>
        <v>0</v>
      </c>
    </row>
    <row r="432" spans="1:23" x14ac:dyDescent="0.25">
      <c r="A432" s="2" t="str">
        <f t="shared" si="172"/>
        <v/>
      </c>
      <c r="B432" s="18"/>
      <c r="C432" s="18"/>
      <c r="D432" s="18"/>
      <c r="E432" s="19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9"/>
      <c r="W432" s="5">
        <f t="shared" si="171"/>
        <v>0</v>
      </c>
    </row>
    <row r="433" spans="1:23" x14ac:dyDescent="0.25">
      <c r="A433" s="2" t="str">
        <f t="shared" si="172"/>
        <v/>
      </c>
      <c r="B433" s="18"/>
      <c r="C433" s="18"/>
      <c r="D433" s="18"/>
      <c r="E433" s="19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9"/>
      <c r="W433" s="5">
        <f t="shared" si="171"/>
        <v>0</v>
      </c>
    </row>
    <row r="434" spans="1:23" x14ac:dyDescent="0.25">
      <c r="A434" s="2" t="str">
        <f t="shared" si="172"/>
        <v/>
      </c>
      <c r="B434" s="18"/>
      <c r="C434" s="18"/>
      <c r="D434" s="18"/>
      <c r="E434" s="19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9"/>
      <c r="W434" s="5">
        <f t="shared" si="171"/>
        <v>0</v>
      </c>
    </row>
    <row r="435" spans="1:23" x14ac:dyDescent="0.25">
      <c r="A435" s="2" t="str">
        <f t="shared" si="172"/>
        <v/>
      </c>
      <c r="B435" s="18"/>
      <c r="C435" s="18"/>
      <c r="D435" s="18"/>
      <c r="E435" s="19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9"/>
      <c r="W435" s="5">
        <f t="shared" si="171"/>
        <v>0</v>
      </c>
    </row>
    <row r="436" spans="1:23" x14ac:dyDescent="0.25">
      <c r="A436" s="2" t="str">
        <f t="shared" si="172"/>
        <v/>
      </c>
      <c r="B436" s="18"/>
      <c r="C436" s="18"/>
      <c r="D436" s="18"/>
      <c r="E436" s="19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9"/>
      <c r="W436" s="5">
        <f t="shared" si="171"/>
        <v>0</v>
      </c>
    </row>
    <row r="437" spans="1:23" x14ac:dyDescent="0.25">
      <c r="A437" s="2" t="str">
        <f t="shared" si="172"/>
        <v/>
      </c>
      <c r="B437" s="18"/>
      <c r="C437" s="18"/>
      <c r="D437" s="18"/>
      <c r="E437" s="19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9"/>
      <c r="W437" s="5">
        <f t="shared" si="171"/>
        <v>0</v>
      </c>
    </row>
    <row r="438" spans="1:23" x14ac:dyDescent="0.25">
      <c r="A438" s="2" t="str">
        <f t="shared" si="172"/>
        <v/>
      </c>
      <c r="B438" s="18"/>
      <c r="C438" s="18"/>
      <c r="D438" s="18"/>
      <c r="E438" s="19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9"/>
      <c r="W438" s="5">
        <f t="shared" si="171"/>
        <v>0</v>
      </c>
    </row>
    <row r="439" spans="1:23" x14ac:dyDescent="0.25">
      <c r="A439" s="2" t="str">
        <f t="shared" si="172"/>
        <v/>
      </c>
      <c r="B439" s="18"/>
      <c r="C439" s="18"/>
      <c r="D439" s="18"/>
      <c r="E439" s="19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9"/>
      <c r="W439" s="5">
        <f t="shared" si="171"/>
        <v>0</v>
      </c>
    </row>
    <row r="440" spans="1:23" x14ac:dyDescent="0.25">
      <c r="A440" s="2" t="str">
        <f t="shared" si="172"/>
        <v/>
      </c>
      <c r="B440" s="18"/>
      <c r="C440" s="18"/>
      <c r="D440" s="18"/>
      <c r="E440" s="19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9"/>
      <c r="W440" s="5">
        <f t="shared" si="171"/>
        <v>0</v>
      </c>
    </row>
    <row r="441" spans="1:23" x14ac:dyDescent="0.25">
      <c r="A441" s="2" t="str">
        <f t="shared" si="172"/>
        <v/>
      </c>
      <c r="B441" s="18"/>
      <c r="C441" s="18"/>
      <c r="D441" s="18"/>
      <c r="E441" s="19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9"/>
      <c r="W441" s="5">
        <f t="shared" si="171"/>
        <v>0</v>
      </c>
    </row>
    <row r="442" spans="1:23" x14ac:dyDescent="0.25">
      <c r="A442" s="2" t="str">
        <f t="shared" si="172"/>
        <v/>
      </c>
      <c r="B442" s="18"/>
      <c r="C442" s="18"/>
      <c r="D442" s="18"/>
      <c r="E442" s="19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9"/>
      <c r="W442" s="5">
        <f t="shared" si="171"/>
        <v>0</v>
      </c>
    </row>
    <row r="443" spans="1:23" x14ac:dyDescent="0.25">
      <c r="A443" s="2" t="str">
        <f t="shared" si="172"/>
        <v/>
      </c>
      <c r="B443" s="18"/>
      <c r="C443" s="18"/>
      <c r="D443" s="18"/>
      <c r="E443" s="19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9"/>
      <c r="W443" s="5">
        <f t="shared" si="171"/>
        <v>0</v>
      </c>
    </row>
    <row r="444" spans="1:23" x14ac:dyDescent="0.25">
      <c r="A444" s="2" t="str">
        <f t="shared" si="172"/>
        <v/>
      </c>
      <c r="B444" s="18"/>
      <c r="C444" s="18"/>
      <c r="D444" s="18"/>
      <c r="E444" s="19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9"/>
      <c r="W444" s="5">
        <f t="shared" si="171"/>
        <v>0</v>
      </c>
    </row>
    <row r="445" spans="1:23" x14ac:dyDescent="0.25">
      <c r="A445" s="2" t="str">
        <f t="shared" si="172"/>
        <v/>
      </c>
      <c r="B445" s="18"/>
      <c r="C445" s="18"/>
      <c r="D445" s="18"/>
      <c r="E445" s="19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9"/>
      <c r="W445" s="5">
        <f t="shared" si="171"/>
        <v>0</v>
      </c>
    </row>
    <row r="446" spans="1:23" x14ac:dyDescent="0.25">
      <c r="A446" s="2" t="str">
        <f t="shared" si="172"/>
        <v/>
      </c>
      <c r="B446" s="18"/>
      <c r="C446" s="18"/>
      <c r="D446" s="18"/>
      <c r="E446" s="19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9"/>
      <c r="W446" s="5">
        <f t="shared" si="171"/>
        <v>0</v>
      </c>
    </row>
    <row r="447" spans="1:23" x14ac:dyDescent="0.25">
      <c r="A447" s="2" t="str">
        <f t="shared" si="172"/>
        <v/>
      </c>
      <c r="B447" s="18"/>
      <c r="C447" s="18"/>
      <c r="D447" s="18"/>
      <c r="E447" s="19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9"/>
      <c r="W447" s="5">
        <f t="shared" si="171"/>
        <v>0</v>
      </c>
    </row>
    <row r="448" spans="1:23" x14ac:dyDescent="0.25">
      <c r="A448" s="2" t="str">
        <f t="shared" si="172"/>
        <v/>
      </c>
      <c r="B448" s="18"/>
      <c r="C448" s="18"/>
      <c r="D448" s="18"/>
      <c r="E448" s="19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9"/>
      <c r="W448" s="5">
        <f t="shared" si="171"/>
        <v>0</v>
      </c>
    </row>
    <row r="449" spans="1:23" x14ac:dyDescent="0.25">
      <c r="A449" s="2" t="str">
        <f t="shared" si="172"/>
        <v/>
      </c>
      <c r="B449" s="18"/>
      <c r="C449" s="18"/>
      <c r="D449" s="18"/>
      <c r="E449" s="19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9"/>
      <c r="W449" s="5">
        <f t="shared" si="171"/>
        <v>0</v>
      </c>
    </row>
    <row r="450" spans="1:23" x14ac:dyDescent="0.25">
      <c r="A450" s="2" t="str">
        <f t="shared" si="172"/>
        <v/>
      </c>
      <c r="B450" s="18"/>
      <c r="C450" s="18"/>
      <c r="D450" s="18"/>
      <c r="E450" s="19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9"/>
      <c r="W450" s="5">
        <f t="shared" ref="W450:W513" si="173">SUM(F450:U450)</f>
        <v>0</v>
      </c>
    </row>
    <row r="451" spans="1:23" x14ac:dyDescent="0.25">
      <c r="A451" s="2" t="str">
        <f t="shared" si="172"/>
        <v/>
      </c>
      <c r="B451" s="18"/>
      <c r="C451" s="18"/>
      <c r="D451" s="18"/>
      <c r="E451" s="19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9"/>
      <c r="W451" s="5">
        <f t="shared" si="173"/>
        <v>0</v>
      </c>
    </row>
    <row r="452" spans="1:23" x14ac:dyDescent="0.25">
      <c r="A452" s="2" t="str">
        <f t="shared" si="172"/>
        <v/>
      </c>
      <c r="B452" s="18"/>
      <c r="C452" s="18"/>
      <c r="D452" s="18"/>
      <c r="E452" s="19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9"/>
      <c r="W452" s="5">
        <f t="shared" si="173"/>
        <v>0</v>
      </c>
    </row>
    <row r="453" spans="1:23" x14ac:dyDescent="0.25">
      <c r="A453" s="2" t="str">
        <f t="shared" si="172"/>
        <v/>
      </c>
      <c r="B453" s="18"/>
      <c r="C453" s="18"/>
      <c r="D453" s="18"/>
      <c r="E453" s="19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9"/>
      <c r="W453" s="5">
        <f t="shared" si="173"/>
        <v>0</v>
      </c>
    </row>
    <row r="454" spans="1:23" x14ac:dyDescent="0.25">
      <c r="A454" s="2" t="str">
        <f t="shared" si="172"/>
        <v/>
      </c>
      <c r="B454" s="18"/>
      <c r="C454" s="18"/>
      <c r="D454" s="18"/>
      <c r="E454" s="19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9"/>
      <c r="W454" s="5">
        <f t="shared" si="173"/>
        <v>0</v>
      </c>
    </row>
    <row r="455" spans="1:23" x14ac:dyDescent="0.25">
      <c r="A455" s="2" t="str">
        <f t="shared" si="172"/>
        <v/>
      </c>
      <c r="B455" s="18"/>
      <c r="C455" s="18"/>
      <c r="D455" s="18"/>
      <c r="E455" s="19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9"/>
      <c r="W455" s="5">
        <f t="shared" si="173"/>
        <v>0</v>
      </c>
    </row>
    <row r="456" spans="1:23" x14ac:dyDescent="0.25">
      <c r="A456" s="2" t="str">
        <f t="shared" si="172"/>
        <v/>
      </c>
      <c r="B456" s="18"/>
      <c r="C456" s="18"/>
      <c r="D456" s="18"/>
      <c r="E456" s="19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9"/>
      <c r="W456" s="5">
        <f t="shared" si="173"/>
        <v>0</v>
      </c>
    </row>
    <row r="457" spans="1:23" x14ac:dyDescent="0.25">
      <c r="A457" s="2" t="str">
        <f t="shared" si="172"/>
        <v/>
      </c>
      <c r="B457" s="18"/>
      <c r="C457" s="18"/>
      <c r="D457" s="18"/>
      <c r="E457" s="19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9"/>
      <c r="W457" s="5">
        <f t="shared" si="173"/>
        <v>0</v>
      </c>
    </row>
    <row r="458" spans="1:23" x14ac:dyDescent="0.25">
      <c r="A458" s="2" t="str">
        <f t="shared" si="172"/>
        <v/>
      </c>
      <c r="B458" s="18"/>
      <c r="C458" s="18"/>
      <c r="D458" s="18"/>
      <c r="E458" s="19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9"/>
      <c r="W458" s="5">
        <f t="shared" si="173"/>
        <v>0</v>
      </c>
    </row>
    <row r="459" spans="1:23" x14ac:dyDescent="0.25">
      <c r="A459" s="2" t="str">
        <f t="shared" si="172"/>
        <v/>
      </c>
      <c r="B459" s="18"/>
      <c r="C459" s="18"/>
      <c r="D459" s="18"/>
      <c r="E459" s="19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9"/>
      <c r="W459" s="5">
        <f t="shared" si="173"/>
        <v>0</v>
      </c>
    </row>
    <row r="460" spans="1:23" x14ac:dyDescent="0.25">
      <c r="A460" s="2" t="str">
        <f t="shared" si="172"/>
        <v/>
      </c>
      <c r="B460" s="18"/>
      <c r="C460" s="18"/>
      <c r="D460" s="18"/>
      <c r="E460" s="19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9"/>
      <c r="W460" s="5">
        <f t="shared" si="173"/>
        <v>0</v>
      </c>
    </row>
    <row r="461" spans="1:23" x14ac:dyDescent="0.25">
      <c r="A461" s="2" t="str">
        <f t="shared" si="172"/>
        <v/>
      </c>
      <c r="B461" s="18"/>
      <c r="C461" s="18"/>
      <c r="D461" s="18"/>
      <c r="E461" s="19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9"/>
      <c r="W461" s="5">
        <f t="shared" si="173"/>
        <v>0</v>
      </c>
    </row>
    <row r="462" spans="1:23" x14ac:dyDescent="0.25">
      <c r="A462" s="2" t="str">
        <f t="shared" si="172"/>
        <v/>
      </c>
      <c r="B462" s="18"/>
      <c r="C462" s="18"/>
      <c r="D462" s="18"/>
      <c r="E462" s="19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9"/>
      <c r="W462" s="5">
        <f t="shared" si="173"/>
        <v>0</v>
      </c>
    </row>
    <row r="463" spans="1:23" x14ac:dyDescent="0.25">
      <c r="A463" s="2" t="str">
        <f t="shared" si="172"/>
        <v/>
      </c>
      <c r="B463" s="18"/>
      <c r="C463" s="18"/>
      <c r="D463" s="18"/>
      <c r="E463" s="19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9"/>
      <c r="W463" s="5">
        <f t="shared" si="173"/>
        <v>0</v>
      </c>
    </row>
    <row r="464" spans="1:23" x14ac:dyDescent="0.25">
      <c r="A464" s="2" t="str">
        <f t="shared" si="172"/>
        <v/>
      </c>
      <c r="B464" s="18"/>
      <c r="C464" s="18"/>
      <c r="D464" s="18"/>
      <c r="E464" s="19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9"/>
      <c r="W464" s="5">
        <f t="shared" si="173"/>
        <v>0</v>
      </c>
    </row>
    <row r="465" spans="1:23" x14ac:dyDescent="0.25">
      <c r="A465" s="2" t="str">
        <f t="shared" si="172"/>
        <v/>
      </c>
      <c r="B465" s="18"/>
      <c r="C465" s="18"/>
      <c r="D465" s="18"/>
      <c r="E465" s="19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9"/>
      <c r="W465" s="5">
        <f t="shared" si="173"/>
        <v>0</v>
      </c>
    </row>
    <row r="466" spans="1:23" x14ac:dyDescent="0.25">
      <c r="A466" s="2" t="str">
        <f t="shared" si="172"/>
        <v/>
      </c>
      <c r="B466" s="18"/>
      <c r="C466" s="18"/>
      <c r="D466" s="18"/>
      <c r="E466" s="19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9"/>
      <c r="W466" s="5">
        <f t="shared" si="173"/>
        <v>0</v>
      </c>
    </row>
    <row r="467" spans="1:23" x14ac:dyDescent="0.25">
      <c r="A467" s="2" t="str">
        <f t="shared" si="172"/>
        <v/>
      </c>
      <c r="B467" s="18"/>
      <c r="C467" s="18"/>
      <c r="D467" s="18"/>
      <c r="E467" s="19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9"/>
      <c r="W467" s="5">
        <f t="shared" si="173"/>
        <v>0</v>
      </c>
    </row>
    <row r="468" spans="1:23" x14ac:dyDescent="0.25">
      <c r="A468" s="2" t="str">
        <f t="shared" si="172"/>
        <v/>
      </c>
      <c r="B468" s="18"/>
      <c r="C468" s="18"/>
      <c r="D468" s="18"/>
      <c r="E468" s="19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9"/>
      <c r="W468" s="5">
        <f t="shared" si="173"/>
        <v>0</v>
      </c>
    </row>
    <row r="469" spans="1:23" x14ac:dyDescent="0.25">
      <c r="A469" s="2" t="str">
        <f t="shared" si="172"/>
        <v/>
      </c>
      <c r="B469" s="18"/>
      <c r="C469" s="18"/>
      <c r="D469" s="18"/>
      <c r="E469" s="19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9"/>
      <c r="W469" s="5">
        <f t="shared" si="173"/>
        <v>0</v>
      </c>
    </row>
    <row r="470" spans="1:23" x14ac:dyDescent="0.25">
      <c r="A470" s="2" t="str">
        <f t="shared" si="172"/>
        <v/>
      </c>
      <c r="B470" s="18"/>
      <c r="C470" s="18"/>
      <c r="D470" s="18"/>
      <c r="E470" s="19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9"/>
      <c r="W470" s="5">
        <f t="shared" si="173"/>
        <v>0</v>
      </c>
    </row>
    <row r="471" spans="1:23" x14ac:dyDescent="0.25">
      <c r="A471" s="2" t="str">
        <f t="shared" si="172"/>
        <v/>
      </c>
      <c r="B471" s="18"/>
      <c r="C471" s="18"/>
      <c r="D471" s="18"/>
      <c r="E471" s="19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9"/>
      <c r="W471" s="5">
        <f t="shared" si="173"/>
        <v>0</v>
      </c>
    </row>
    <row r="472" spans="1:23" x14ac:dyDescent="0.25">
      <c r="A472" s="2" t="str">
        <f t="shared" si="172"/>
        <v/>
      </c>
      <c r="B472" s="18"/>
      <c r="C472" s="18"/>
      <c r="D472" s="18"/>
      <c r="E472" s="19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9"/>
      <c r="W472" s="5">
        <f t="shared" si="173"/>
        <v>0</v>
      </c>
    </row>
    <row r="473" spans="1:23" x14ac:dyDescent="0.25">
      <c r="A473" s="2" t="str">
        <f t="shared" si="172"/>
        <v/>
      </c>
      <c r="B473" s="18"/>
      <c r="C473" s="18"/>
      <c r="D473" s="18"/>
      <c r="E473" s="19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9"/>
      <c r="W473" s="5">
        <f t="shared" si="173"/>
        <v>0</v>
      </c>
    </row>
    <row r="474" spans="1:23" x14ac:dyDescent="0.25">
      <c r="A474" s="2" t="str">
        <f t="shared" si="172"/>
        <v/>
      </c>
      <c r="B474" s="18"/>
      <c r="C474" s="18"/>
      <c r="D474" s="18"/>
      <c r="E474" s="19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9"/>
      <c r="W474" s="5">
        <f t="shared" si="173"/>
        <v>0</v>
      </c>
    </row>
    <row r="475" spans="1:23" x14ac:dyDescent="0.25">
      <c r="A475" s="2" t="str">
        <f t="shared" si="172"/>
        <v/>
      </c>
      <c r="B475" s="18"/>
      <c r="C475" s="18"/>
      <c r="D475" s="18"/>
      <c r="E475" s="19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9"/>
      <c r="W475" s="5">
        <f t="shared" si="173"/>
        <v>0</v>
      </c>
    </row>
    <row r="476" spans="1:23" x14ac:dyDescent="0.25">
      <c r="A476" s="2" t="str">
        <f t="shared" si="172"/>
        <v/>
      </c>
      <c r="B476" s="18"/>
      <c r="C476" s="18"/>
      <c r="D476" s="18"/>
      <c r="E476" s="19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9"/>
      <c r="W476" s="5">
        <f t="shared" si="173"/>
        <v>0</v>
      </c>
    </row>
    <row r="477" spans="1:23" x14ac:dyDescent="0.25">
      <c r="A477" s="2" t="str">
        <f t="shared" si="172"/>
        <v/>
      </c>
      <c r="B477" s="18"/>
      <c r="C477" s="18"/>
      <c r="D477" s="18"/>
      <c r="E477" s="19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9"/>
      <c r="W477" s="5">
        <f t="shared" si="173"/>
        <v>0</v>
      </c>
    </row>
    <row r="478" spans="1:23" x14ac:dyDescent="0.25">
      <c r="A478" s="2" t="str">
        <f t="shared" si="172"/>
        <v/>
      </c>
      <c r="B478" s="18"/>
      <c r="C478" s="18"/>
      <c r="D478" s="18"/>
      <c r="E478" s="19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9"/>
      <c r="W478" s="5">
        <f t="shared" si="173"/>
        <v>0</v>
      </c>
    </row>
    <row r="479" spans="1:23" x14ac:dyDescent="0.25">
      <c r="A479" s="2" t="str">
        <f t="shared" si="172"/>
        <v/>
      </c>
      <c r="B479" s="18"/>
      <c r="C479" s="18"/>
      <c r="D479" s="18"/>
      <c r="E479" s="19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9"/>
      <c r="W479" s="5">
        <f t="shared" si="173"/>
        <v>0</v>
      </c>
    </row>
    <row r="480" spans="1:23" x14ac:dyDescent="0.25">
      <c r="A480" s="2" t="str">
        <f t="shared" si="172"/>
        <v/>
      </c>
      <c r="B480" s="18"/>
      <c r="C480" s="18"/>
      <c r="D480" s="18"/>
      <c r="E480" s="19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9"/>
      <c r="W480" s="5">
        <f t="shared" si="173"/>
        <v>0</v>
      </c>
    </row>
    <row r="481" spans="1:23" x14ac:dyDescent="0.25">
      <c r="A481" s="2" t="str">
        <f t="shared" si="172"/>
        <v/>
      </c>
      <c r="B481" s="18"/>
      <c r="C481" s="18"/>
      <c r="D481" s="18"/>
      <c r="E481" s="19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9"/>
      <c r="W481" s="5">
        <f t="shared" si="173"/>
        <v>0</v>
      </c>
    </row>
    <row r="482" spans="1:23" x14ac:dyDescent="0.25">
      <c r="A482" s="2" t="str">
        <f t="shared" si="172"/>
        <v/>
      </c>
      <c r="B482" s="18"/>
      <c r="C482" s="18"/>
      <c r="D482" s="18"/>
      <c r="E482" s="19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9"/>
      <c r="W482" s="5">
        <f t="shared" si="173"/>
        <v>0</v>
      </c>
    </row>
    <row r="483" spans="1:23" x14ac:dyDescent="0.25">
      <c r="A483" s="2" t="str">
        <f t="shared" si="172"/>
        <v/>
      </c>
      <c r="B483" s="18"/>
      <c r="C483" s="18"/>
      <c r="D483" s="18"/>
      <c r="E483" s="19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9"/>
      <c r="W483" s="5">
        <f t="shared" si="173"/>
        <v>0</v>
      </c>
    </row>
    <row r="484" spans="1:23" x14ac:dyDescent="0.25">
      <c r="A484" s="2" t="str">
        <f t="shared" si="172"/>
        <v/>
      </c>
      <c r="B484" s="18"/>
      <c r="C484" s="18"/>
      <c r="D484" s="18"/>
      <c r="E484" s="19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9"/>
      <c r="W484" s="5">
        <f t="shared" si="173"/>
        <v>0</v>
      </c>
    </row>
    <row r="485" spans="1:23" x14ac:dyDescent="0.25">
      <c r="A485" s="2" t="str">
        <f t="shared" si="172"/>
        <v/>
      </c>
      <c r="B485" s="18"/>
      <c r="C485" s="18"/>
      <c r="D485" s="18"/>
      <c r="E485" s="19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9"/>
      <c r="W485" s="5">
        <f t="shared" si="173"/>
        <v>0</v>
      </c>
    </row>
    <row r="486" spans="1:23" x14ac:dyDescent="0.25">
      <c r="A486" s="2" t="str">
        <f t="shared" si="172"/>
        <v/>
      </c>
      <c r="B486" s="18"/>
      <c r="C486" s="18"/>
      <c r="D486" s="18"/>
      <c r="E486" s="19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9"/>
      <c r="W486" s="5">
        <f t="shared" si="173"/>
        <v>0</v>
      </c>
    </row>
    <row r="487" spans="1:23" x14ac:dyDescent="0.25">
      <c r="A487" s="2" t="str">
        <f t="shared" si="172"/>
        <v/>
      </c>
      <c r="B487" s="18"/>
      <c r="C487" s="18"/>
      <c r="D487" s="18"/>
      <c r="E487" s="19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9"/>
      <c r="W487" s="5">
        <f t="shared" si="173"/>
        <v>0</v>
      </c>
    </row>
    <row r="488" spans="1:23" x14ac:dyDescent="0.25">
      <c r="A488" s="2" t="str">
        <f t="shared" si="172"/>
        <v/>
      </c>
      <c r="B488" s="18"/>
      <c r="C488" s="18"/>
      <c r="D488" s="18"/>
      <c r="E488" s="19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9"/>
      <c r="W488" s="5">
        <f t="shared" si="173"/>
        <v>0</v>
      </c>
    </row>
    <row r="489" spans="1:23" x14ac:dyDescent="0.25">
      <c r="A489" s="2" t="str">
        <f t="shared" ref="A489:A552" si="174">IF(B489&lt;&gt;"",A488+1,"")</f>
        <v/>
      </c>
      <c r="B489" s="18"/>
      <c r="C489" s="18"/>
      <c r="D489" s="18"/>
      <c r="E489" s="19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9"/>
      <c r="W489" s="5">
        <f t="shared" si="173"/>
        <v>0</v>
      </c>
    </row>
    <row r="490" spans="1:23" x14ac:dyDescent="0.25">
      <c r="A490" s="2" t="str">
        <f t="shared" si="174"/>
        <v/>
      </c>
      <c r="B490" s="18"/>
      <c r="C490" s="18"/>
      <c r="D490" s="18"/>
      <c r="E490" s="19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9"/>
      <c r="W490" s="5">
        <f t="shared" si="173"/>
        <v>0</v>
      </c>
    </row>
    <row r="491" spans="1:23" x14ac:dyDescent="0.25">
      <c r="A491" s="2" t="str">
        <f t="shared" si="174"/>
        <v/>
      </c>
      <c r="B491" s="18"/>
      <c r="C491" s="18"/>
      <c r="D491" s="18"/>
      <c r="E491" s="19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9"/>
      <c r="W491" s="5">
        <f t="shared" si="173"/>
        <v>0</v>
      </c>
    </row>
    <row r="492" spans="1:23" x14ac:dyDescent="0.25">
      <c r="A492" s="2" t="str">
        <f t="shared" si="174"/>
        <v/>
      </c>
      <c r="B492" s="18"/>
      <c r="C492" s="18"/>
      <c r="D492" s="18"/>
      <c r="E492" s="19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9"/>
      <c r="W492" s="5">
        <f t="shared" si="173"/>
        <v>0</v>
      </c>
    </row>
    <row r="493" spans="1:23" x14ac:dyDescent="0.25">
      <c r="A493" s="2" t="str">
        <f t="shared" si="174"/>
        <v/>
      </c>
      <c r="B493" s="18"/>
      <c r="C493" s="18"/>
      <c r="D493" s="18"/>
      <c r="E493" s="19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9"/>
      <c r="W493" s="5">
        <f t="shared" si="173"/>
        <v>0</v>
      </c>
    </row>
    <row r="494" spans="1:23" x14ac:dyDescent="0.25">
      <c r="A494" s="2" t="str">
        <f t="shared" si="174"/>
        <v/>
      </c>
      <c r="B494" s="18"/>
      <c r="C494" s="18"/>
      <c r="D494" s="18"/>
      <c r="E494" s="19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9"/>
      <c r="W494" s="5">
        <f t="shared" si="173"/>
        <v>0</v>
      </c>
    </row>
    <row r="495" spans="1:23" x14ac:dyDescent="0.25">
      <c r="A495" s="2" t="str">
        <f t="shared" si="174"/>
        <v/>
      </c>
      <c r="B495" s="18"/>
      <c r="C495" s="18"/>
      <c r="D495" s="18"/>
      <c r="E495" s="19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9"/>
      <c r="W495" s="5">
        <f t="shared" si="173"/>
        <v>0</v>
      </c>
    </row>
    <row r="496" spans="1:23" x14ac:dyDescent="0.25">
      <c r="A496" s="2" t="str">
        <f t="shared" si="174"/>
        <v/>
      </c>
      <c r="B496" s="18"/>
      <c r="C496" s="18"/>
      <c r="D496" s="18"/>
      <c r="E496" s="19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9"/>
      <c r="W496" s="5">
        <f t="shared" si="173"/>
        <v>0</v>
      </c>
    </row>
    <row r="497" spans="1:23" x14ac:dyDescent="0.25">
      <c r="A497" s="2" t="str">
        <f t="shared" si="174"/>
        <v/>
      </c>
      <c r="B497" s="18"/>
      <c r="C497" s="18"/>
      <c r="D497" s="18"/>
      <c r="E497" s="19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9"/>
      <c r="W497" s="5">
        <f t="shared" si="173"/>
        <v>0</v>
      </c>
    </row>
    <row r="498" spans="1:23" x14ac:dyDescent="0.25">
      <c r="A498" s="2" t="str">
        <f t="shared" si="174"/>
        <v/>
      </c>
      <c r="B498" s="18"/>
      <c r="C498" s="18"/>
      <c r="D498" s="18"/>
      <c r="E498" s="19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9"/>
      <c r="W498" s="5">
        <f t="shared" si="173"/>
        <v>0</v>
      </c>
    </row>
    <row r="499" spans="1:23" x14ac:dyDescent="0.25">
      <c r="A499" s="2" t="str">
        <f t="shared" si="174"/>
        <v/>
      </c>
      <c r="B499" s="18"/>
      <c r="C499" s="18"/>
      <c r="D499" s="18"/>
      <c r="E499" s="19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9"/>
      <c r="W499" s="5">
        <f t="shared" si="173"/>
        <v>0</v>
      </c>
    </row>
    <row r="500" spans="1:23" x14ac:dyDescent="0.25">
      <c r="A500" s="2" t="str">
        <f t="shared" si="174"/>
        <v/>
      </c>
      <c r="B500" s="18"/>
      <c r="C500" s="18"/>
      <c r="D500" s="18"/>
      <c r="E500" s="19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9"/>
      <c r="W500" s="5">
        <f t="shared" si="173"/>
        <v>0</v>
      </c>
    </row>
    <row r="501" spans="1:23" x14ac:dyDescent="0.25">
      <c r="A501" s="2" t="str">
        <f t="shared" si="174"/>
        <v/>
      </c>
      <c r="B501" s="18"/>
      <c r="C501" s="18"/>
      <c r="D501" s="18"/>
      <c r="E501" s="19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9"/>
      <c r="W501" s="5">
        <f t="shared" si="173"/>
        <v>0</v>
      </c>
    </row>
    <row r="502" spans="1:23" x14ac:dyDescent="0.25">
      <c r="A502" s="2" t="str">
        <f t="shared" si="174"/>
        <v/>
      </c>
      <c r="B502" s="18"/>
      <c r="C502" s="18"/>
      <c r="D502" s="18"/>
      <c r="E502" s="19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9"/>
      <c r="W502" s="5">
        <f t="shared" si="173"/>
        <v>0</v>
      </c>
    </row>
    <row r="503" spans="1:23" x14ac:dyDescent="0.25">
      <c r="A503" s="2" t="str">
        <f t="shared" si="174"/>
        <v/>
      </c>
      <c r="B503" s="18"/>
      <c r="C503" s="18"/>
      <c r="D503" s="18"/>
      <c r="E503" s="19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9"/>
      <c r="W503" s="5">
        <f t="shared" si="173"/>
        <v>0</v>
      </c>
    </row>
    <row r="504" spans="1:23" x14ac:dyDescent="0.25">
      <c r="A504" s="2" t="str">
        <f t="shared" si="174"/>
        <v/>
      </c>
      <c r="B504" s="18"/>
      <c r="C504" s="18"/>
      <c r="D504" s="18"/>
      <c r="E504" s="19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9"/>
      <c r="W504" s="5">
        <f t="shared" si="173"/>
        <v>0</v>
      </c>
    </row>
    <row r="505" spans="1:23" x14ac:dyDescent="0.25">
      <c r="A505" s="2" t="str">
        <f t="shared" si="174"/>
        <v/>
      </c>
      <c r="B505" s="18"/>
      <c r="C505" s="18"/>
      <c r="D505" s="18"/>
      <c r="E505" s="19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9"/>
      <c r="W505" s="5">
        <f t="shared" si="173"/>
        <v>0</v>
      </c>
    </row>
    <row r="506" spans="1:23" x14ac:dyDescent="0.25">
      <c r="A506" s="2" t="str">
        <f t="shared" si="174"/>
        <v/>
      </c>
      <c r="B506" s="18"/>
      <c r="C506" s="18"/>
      <c r="D506" s="18"/>
      <c r="E506" s="19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9"/>
      <c r="W506" s="5">
        <f t="shared" si="173"/>
        <v>0</v>
      </c>
    </row>
    <row r="507" spans="1:23" x14ac:dyDescent="0.25">
      <c r="A507" s="2" t="str">
        <f t="shared" si="174"/>
        <v/>
      </c>
      <c r="B507" s="18"/>
      <c r="C507" s="18"/>
      <c r="D507" s="18"/>
      <c r="E507" s="19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9"/>
      <c r="W507" s="5">
        <f t="shared" si="173"/>
        <v>0</v>
      </c>
    </row>
    <row r="508" spans="1:23" x14ac:dyDescent="0.25">
      <c r="A508" s="2" t="str">
        <f t="shared" si="174"/>
        <v/>
      </c>
      <c r="B508" s="18"/>
      <c r="C508" s="18"/>
      <c r="D508" s="18"/>
      <c r="E508" s="19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9"/>
      <c r="W508" s="5">
        <f t="shared" si="173"/>
        <v>0</v>
      </c>
    </row>
    <row r="509" spans="1:23" x14ac:dyDescent="0.25">
      <c r="A509" s="2" t="str">
        <f t="shared" si="174"/>
        <v/>
      </c>
      <c r="B509" s="18"/>
      <c r="C509" s="18"/>
      <c r="D509" s="18"/>
      <c r="E509" s="19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9"/>
      <c r="W509" s="5">
        <f t="shared" si="173"/>
        <v>0</v>
      </c>
    </row>
    <row r="510" spans="1:23" x14ac:dyDescent="0.25">
      <c r="A510" s="2" t="str">
        <f t="shared" si="174"/>
        <v/>
      </c>
      <c r="B510" s="18"/>
      <c r="C510" s="18"/>
      <c r="D510" s="18"/>
      <c r="E510" s="19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9"/>
      <c r="W510" s="5">
        <f t="shared" si="173"/>
        <v>0</v>
      </c>
    </row>
    <row r="511" spans="1:23" x14ac:dyDescent="0.25">
      <c r="A511" s="2" t="str">
        <f t="shared" si="174"/>
        <v/>
      </c>
      <c r="B511" s="18"/>
      <c r="C511" s="18"/>
      <c r="D511" s="18"/>
      <c r="E511" s="19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9"/>
      <c r="W511" s="5">
        <f t="shared" si="173"/>
        <v>0</v>
      </c>
    </row>
    <row r="512" spans="1:23" x14ac:dyDescent="0.25">
      <c r="A512" s="2" t="str">
        <f t="shared" si="174"/>
        <v/>
      </c>
      <c r="B512" s="18"/>
      <c r="C512" s="18"/>
      <c r="D512" s="18"/>
      <c r="E512" s="19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9"/>
      <c r="W512" s="5">
        <f t="shared" si="173"/>
        <v>0</v>
      </c>
    </row>
    <row r="513" spans="1:23" x14ac:dyDescent="0.25">
      <c r="A513" s="2" t="str">
        <f t="shared" si="174"/>
        <v/>
      </c>
      <c r="B513" s="18"/>
      <c r="C513" s="18"/>
      <c r="D513" s="18"/>
      <c r="E513" s="19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9"/>
      <c r="W513" s="5">
        <f t="shared" si="173"/>
        <v>0</v>
      </c>
    </row>
    <row r="514" spans="1:23" x14ac:dyDescent="0.25">
      <c r="A514" s="2" t="str">
        <f t="shared" si="174"/>
        <v/>
      </c>
      <c r="B514" s="18"/>
      <c r="C514" s="18"/>
      <c r="D514" s="18"/>
      <c r="E514" s="19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9"/>
      <c r="W514" s="5">
        <f t="shared" ref="W514:W577" si="175">SUM(F514:U514)</f>
        <v>0</v>
      </c>
    </row>
    <row r="515" spans="1:23" x14ac:dyDescent="0.25">
      <c r="A515" s="2" t="str">
        <f t="shared" si="174"/>
        <v/>
      </c>
      <c r="B515" s="18"/>
      <c r="C515" s="18"/>
      <c r="D515" s="18"/>
      <c r="E515" s="19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9"/>
      <c r="W515" s="5">
        <f t="shared" si="175"/>
        <v>0</v>
      </c>
    </row>
    <row r="516" spans="1:23" x14ac:dyDescent="0.25">
      <c r="A516" s="2" t="str">
        <f t="shared" si="174"/>
        <v/>
      </c>
      <c r="B516" s="18"/>
      <c r="C516" s="18"/>
      <c r="D516" s="18"/>
      <c r="E516" s="19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9"/>
      <c r="W516" s="5">
        <f t="shared" si="175"/>
        <v>0</v>
      </c>
    </row>
    <row r="517" spans="1:23" x14ac:dyDescent="0.25">
      <c r="A517" s="2" t="str">
        <f t="shared" si="174"/>
        <v/>
      </c>
      <c r="B517" s="18"/>
      <c r="C517" s="18"/>
      <c r="D517" s="18"/>
      <c r="E517" s="19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9"/>
      <c r="W517" s="5">
        <f t="shared" si="175"/>
        <v>0</v>
      </c>
    </row>
    <row r="518" spans="1:23" x14ac:dyDescent="0.25">
      <c r="A518" s="2" t="str">
        <f t="shared" si="174"/>
        <v/>
      </c>
      <c r="B518" s="18"/>
      <c r="C518" s="18"/>
      <c r="D518" s="18"/>
      <c r="E518" s="19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9"/>
      <c r="W518" s="5">
        <f t="shared" si="175"/>
        <v>0</v>
      </c>
    </row>
    <row r="519" spans="1:23" x14ac:dyDescent="0.25">
      <c r="A519" s="2" t="str">
        <f t="shared" si="174"/>
        <v/>
      </c>
      <c r="B519" s="18"/>
      <c r="C519" s="18"/>
      <c r="D519" s="18"/>
      <c r="E519" s="19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9"/>
      <c r="W519" s="5">
        <f t="shared" si="175"/>
        <v>0</v>
      </c>
    </row>
    <row r="520" spans="1:23" x14ac:dyDescent="0.25">
      <c r="A520" s="2" t="str">
        <f t="shared" si="174"/>
        <v/>
      </c>
      <c r="B520" s="18"/>
      <c r="C520" s="18"/>
      <c r="D520" s="18"/>
      <c r="E520" s="19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9"/>
      <c r="W520" s="5">
        <f t="shared" si="175"/>
        <v>0</v>
      </c>
    </row>
    <row r="521" spans="1:23" x14ac:dyDescent="0.25">
      <c r="A521" s="2" t="str">
        <f t="shared" si="174"/>
        <v/>
      </c>
      <c r="B521" s="18"/>
      <c r="C521" s="18"/>
      <c r="D521" s="18"/>
      <c r="E521" s="19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9"/>
      <c r="W521" s="5">
        <f t="shared" si="175"/>
        <v>0</v>
      </c>
    </row>
    <row r="522" spans="1:23" x14ac:dyDescent="0.25">
      <c r="A522" s="2" t="str">
        <f t="shared" si="174"/>
        <v/>
      </c>
      <c r="B522" s="18"/>
      <c r="C522" s="18"/>
      <c r="D522" s="18"/>
      <c r="E522" s="19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9"/>
      <c r="W522" s="5">
        <f t="shared" si="175"/>
        <v>0</v>
      </c>
    </row>
    <row r="523" spans="1:23" x14ac:dyDescent="0.25">
      <c r="A523" s="2" t="str">
        <f t="shared" si="174"/>
        <v/>
      </c>
      <c r="B523" s="18"/>
      <c r="C523" s="18"/>
      <c r="D523" s="18"/>
      <c r="E523" s="19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9"/>
      <c r="W523" s="5">
        <f t="shared" si="175"/>
        <v>0</v>
      </c>
    </row>
    <row r="524" spans="1:23" x14ac:dyDescent="0.25">
      <c r="A524" s="2" t="str">
        <f t="shared" si="174"/>
        <v/>
      </c>
      <c r="B524" s="18"/>
      <c r="C524" s="18"/>
      <c r="D524" s="18"/>
      <c r="E524" s="19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9"/>
      <c r="W524" s="5">
        <f t="shared" si="175"/>
        <v>0</v>
      </c>
    </row>
    <row r="525" spans="1:23" x14ac:dyDescent="0.25">
      <c r="A525" s="2" t="str">
        <f t="shared" si="174"/>
        <v/>
      </c>
      <c r="B525" s="18"/>
      <c r="C525" s="18"/>
      <c r="D525" s="18"/>
      <c r="E525" s="19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9"/>
      <c r="W525" s="5">
        <f t="shared" si="175"/>
        <v>0</v>
      </c>
    </row>
    <row r="526" spans="1:23" x14ac:dyDescent="0.25">
      <c r="A526" s="2" t="str">
        <f t="shared" si="174"/>
        <v/>
      </c>
      <c r="B526" s="18"/>
      <c r="C526" s="18"/>
      <c r="D526" s="18"/>
      <c r="E526" s="19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9"/>
      <c r="W526" s="5">
        <f t="shared" si="175"/>
        <v>0</v>
      </c>
    </row>
    <row r="527" spans="1:23" x14ac:dyDescent="0.25">
      <c r="A527" s="2" t="str">
        <f t="shared" si="174"/>
        <v/>
      </c>
      <c r="B527" s="18"/>
      <c r="C527" s="18"/>
      <c r="D527" s="18"/>
      <c r="E527" s="19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9"/>
      <c r="W527" s="5">
        <f t="shared" si="175"/>
        <v>0</v>
      </c>
    </row>
    <row r="528" spans="1:23" x14ac:dyDescent="0.25">
      <c r="A528" s="2" t="str">
        <f t="shared" si="174"/>
        <v/>
      </c>
      <c r="B528" s="18"/>
      <c r="C528" s="18"/>
      <c r="D528" s="18"/>
      <c r="E528" s="19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9"/>
      <c r="W528" s="5">
        <f t="shared" si="175"/>
        <v>0</v>
      </c>
    </row>
    <row r="529" spans="1:23" x14ac:dyDescent="0.25">
      <c r="A529" s="2" t="str">
        <f t="shared" si="174"/>
        <v/>
      </c>
      <c r="B529" s="18"/>
      <c r="C529" s="18"/>
      <c r="D529" s="18"/>
      <c r="E529" s="19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9"/>
      <c r="W529" s="5">
        <f t="shared" si="175"/>
        <v>0</v>
      </c>
    </row>
    <row r="530" spans="1:23" x14ac:dyDescent="0.25">
      <c r="A530" s="2" t="str">
        <f t="shared" si="174"/>
        <v/>
      </c>
      <c r="B530" s="18"/>
      <c r="C530" s="18"/>
      <c r="D530" s="18"/>
      <c r="E530" s="19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9"/>
      <c r="W530" s="5">
        <f t="shared" si="175"/>
        <v>0</v>
      </c>
    </row>
    <row r="531" spans="1:23" x14ac:dyDescent="0.25">
      <c r="A531" s="2" t="str">
        <f t="shared" si="174"/>
        <v/>
      </c>
      <c r="B531" s="18"/>
      <c r="C531" s="18"/>
      <c r="D531" s="18"/>
      <c r="E531" s="19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9"/>
      <c r="W531" s="5">
        <f t="shared" si="175"/>
        <v>0</v>
      </c>
    </row>
    <row r="532" spans="1:23" x14ac:dyDescent="0.25">
      <c r="A532" s="2" t="str">
        <f t="shared" si="174"/>
        <v/>
      </c>
      <c r="B532" s="18"/>
      <c r="C532" s="18"/>
      <c r="D532" s="18"/>
      <c r="E532" s="19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9"/>
      <c r="W532" s="5">
        <f t="shared" si="175"/>
        <v>0</v>
      </c>
    </row>
    <row r="533" spans="1:23" x14ac:dyDescent="0.25">
      <c r="A533" s="2" t="str">
        <f t="shared" si="174"/>
        <v/>
      </c>
      <c r="B533" s="18"/>
      <c r="C533" s="18"/>
      <c r="D533" s="18"/>
      <c r="E533" s="19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9"/>
      <c r="W533" s="5">
        <f t="shared" si="175"/>
        <v>0</v>
      </c>
    </row>
    <row r="534" spans="1:23" x14ac:dyDescent="0.25">
      <c r="A534" s="2" t="str">
        <f t="shared" si="174"/>
        <v/>
      </c>
      <c r="B534" s="18"/>
      <c r="C534" s="18"/>
      <c r="D534" s="18"/>
      <c r="E534" s="19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9"/>
      <c r="W534" s="5">
        <f t="shared" si="175"/>
        <v>0</v>
      </c>
    </row>
    <row r="535" spans="1:23" x14ac:dyDescent="0.25">
      <c r="A535" s="2" t="str">
        <f t="shared" si="174"/>
        <v/>
      </c>
      <c r="B535" s="18"/>
      <c r="C535" s="18"/>
      <c r="D535" s="18"/>
      <c r="E535" s="19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9"/>
      <c r="W535" s="5">
        <f t="shared" si="175"/>
        <v>0</v>
      </c>
    </row>
    <row r="536" spans="1:23" x14ac:dyDescent="0.25">
      <c r="A536" s="2" t="str">
        <f t="shared" si="174"/>
        <v/>
      </c>
      <c r="B536" s="18"/>
      <c r="C536" s="18"/>
      <c r="D536" s="18"/>
      <c r="E536" s="19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9"/>
      <c r="W536" s="5">
        <f t="shared" si="175"/>
        <v>0</v>
      </c>
    </row>
    <row r="537" spans="1:23" x14ac:dyDescent="0.25">
      <c r="A537" s="2" t="str">
        <f t="shared" si="174"/>
        <v/>
      </c>
      <c r="B537" s="18"/>
      <c r="C537" s="18"/>
      <c r="D537" s="18"/>
      <c r="E537" s="19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9"/>
      <c r="W537" s="5">
        <f t="shared" si="175"/>
        <v>0</v>
      </c>
    </row>
    <row r="538" spans="1:23" x14ac:dyDescent="0.25">
      <c r="A538" s="2" t="str">
        <f t="shared" si="174"/>
        <v/>
      </c>
      <c r="B538" s="18"/>
      <c r="C538" s="18"/>
      <c r="D538" s="18"/>
      <c r="E538" s="19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9"/>
      <c r="W538" s="5">
        <f t="shared" si="175"/>
        <v>0</v>
      </c>
    </row>
    <row r="539" spans="1:23" x14ac:dyDescent="0.25">
      <c r="A539" s="2" t="str">
        <f t="shared" si="174"/>
        <v/>
      </c>
      <c r="B539" s="18"/>
      <c r="C539" s="18"/>
      <c r="D539" s="18"/>
      <c r="E539" s="19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9"/>
      <c r="W539" s="5">
        <f t="shared" si="175"/>
        <v>0</v>
      </c>
    </row>
    <row r="540" spans="1:23" x14ac:dyDescent="0.25">
      <c r="A540" s="2" t="str">
        <f t="shared" si="174"/>
        <v/>
      </c>
      <c r="B540" s="18"/>
      <c r="C540" s="18"/>
      <c r="D540" s="18"/>
      <c r="E540" s="19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9"/>
      <c r="W540" s="5">
        <f t="shared" si="175"/>
        <v>0</v>
      </c>
    </row>
    <row r="541" spans="1:23" x14ac:dyDescent="0.25">
      <c r="A541" s="2" t="str">
        <f t="shared" si="174"/>
        <v/>
      </c>
      <c r="B541" s="18"/>
      <c r="C541" s="18"/>
      <c r="D541" s="18"/>
      <c r="E541" s="19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9"/>
      <c r="W541" s="5">
        <f t="shared" si="175"/>
        <v>0</v>
      </c>
    </row>
    <row r="542" spans="1:23" x14ac:dyDescent="0.25">
      <c r="A542" s="2" t="str">
        <f t="shared" si="174"/>
        <v/>
      </c>
      <c r="B542" s="18"/>
      <c r="C542" s="18"/>
      <c r="D542" s="18"/>
      <c r="E542" s="19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9"/>
      <c r="W542" s="5">
        <f t="shared" si="175"/>
        <v>0</v>
      </c>
    </row>
    <row r="543" spans="1:23" x14ac:dyDescent="0.25">
      <c r="A543" s="2" t="str">
        <f t="shared" si="174"/>
        <v/>
      </c>
      <c r="B543" s="18"/>
      <c r="C543" s="18"/>
      <c r="D543" s="18"/>
      <c r="E543" s="19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9"/>
      <c r="W543" s="5">
        <f t="shared" si="175"/>
        <v>0</v>
      </c>
    </row>
    <row r="544" spans="1:23" x14ac:dyDescent="0.25">
      <c r="A544" s="2" t="str">
        <f t="shared" si="174"/>
        <v/>
      </c>
      <c r="B544" s="18"/>
      <c r="C544" s="18"/>
      <c r="D544" s="18"/>
      <c r="E544" s="19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9"/>
      <c r="W544" s="5">
        <f t="shared" si="175"/>
        <v>0</v>
      </c>
    </row>
    <row r="545" spans="1:23" x14ac:dyDescent="0.25">
      <c r="A545" s="2" t="str">
        <f t="shared" si="174"/>
        <v/>
      </c>
      <c r="B545" s="18"/>
      <c r="C545" s="18"/>
      <c r="D545" s="18"/>
      <c r="E545" s="19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9"/>
      <c r="W545" s="5">
        <f t="shared" si="175"/>
        <v>0</v>
      </c>
    </row>
    <row r="546" spans="1:23" x14ac:dyDescent="0.25">
      <c r="A546" s="2" t="str">
        <f t="shared" si="174"/>
        <v/>
      </c>
      <c r="B546" s="18"/>
      <c r="C546" s="18"/>
      <c r="D546" s="18"/>
      <c r="E546" s="19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9"/>
      <c r="W546" s="5">
        <f t="shared" si="175"/>
        <v>0</v>
      </c>
    </row>
    <row r="547" spans="1:23" x14ac:dyDescent="0.25">
      <c r="A547" s="2" t="str">
        <f t="shared" si="174"/>
        <v/>
      </c>
      <c r="B547" s="18"/>
      <c r="C547" s="18"/>
      <c r="D547" s="18"/>
      <c r="E547" s="19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9"/>
      <c r="W547" s="5">
        <f t="shared" si="175"/>
        <v>0</v>
      </c>
    </row>
    <row r="548" spans="1:23" x14ac:dyDescent="0.25">
      <c r="A548" s="2" t="str">
        <f t="shared" si="174"/>
        <v/>
      </c>
      <c r="B548" s="18"/>
      <c r="C548" s="18"/>
      <c r="D548" s="18"/>
      <c r="E548" s="19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9"/>
      <c r="W548" s="5">
        <f t="shared" si="175"/>
        <v>0</v>
      </c>
    </row>
    <row r="549" spans="1:23" x14ac:dyDescent="0.25">
      <c r="A549" s="2" t="str">
        <f t="shared" si="174"/>
        <v/>
      </c>
      <c r="B549" s="18"/>
      <c r="C549" s="18"/>
      <c r="D549" s="18"/>
      <c r="E549" s="19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9"/>
      <c r="W549" s="5">
        <f t="shared" si="175"/>
        <v>0</v>
      </c>
    </row>
    <row r="550" spans="1:23" x14ac:dyDescent="0.25">
      <c r="A550" s="2" t="str">
        <f t="shared" si="174"/>
        <v/>
      </c>
      <c r="B550" s="18"/>
      <c r="C550" s="18"/>
      <c r="D550" s="18"/>
      <c r="E550" s="19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9"/>
      <c r="W550" s="5">
        <f t="shared" si="175"/>
        <v>0</v>
      </c>
    </row>
    <row r="551" spans="1:23" x14ac:dyDescent="0.25">
      <c r="A551" s="2" t="str">
        <f t="shared" si="174"/>
        <v/>
      </c>
      <c r="B551" s="18"/>
      <c r="C551" s="18"/>
      <c r="D551" s="18"/>
      <c r="E551" s="19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9"/>
      <c r="W551" s="5">
        <f t="shared" si="175"/>
        <v>0</v>
      </c>
    </row>
    <row r="552" spans="1:23" x14ac:dyDescent="0.25">
      <c r="A552" s="2" t="str">
        <f t="shared" si="174"/>
        <v/>
      </c>
      <c r="B552" s="18"/>
      <c r="C552" s="18"/>
      <c r="D552" s="18"/>
      <c r="E552" s="19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9"/>
      <c r="W552" s="5">
        <f t="shared" si="175"/>
        <v>0</v>
      </c>
    </row>
    <row r="553" spans="1:23" x14ac:dyDescent="0.25">
      <c r="A553" s="2" t="str">
        <f t="shared" ref="A553:A616" si="176">IF(B553&lt;&gt;"",A552+1,"")</f>
        <v/>
      </c>
      <c r="B553" s="18"/>
      <c r="C553" s="18"/>
      <c r="D553" s="18"/>
      <c r="E553" s="19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9"/>
      <c r="W553" s="5">
        <f t="shared" si="175"/>
        <v>0</v>
      </c>
    </row>
    <row r="554" spans="1:23" x14ac:dyDescent="0.25">
      <c r="A554" s="2" t="str">
        <f t="shared" si="176"/>
        <v/>
      </c>
      <c r="B554" s="18"/>
      <c r="C554" s="18"/>
      <c r="D554" s="18"/>
      <c r="E554" s="19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9"/>
      <c r="W554" s="5">
        <f t="shared" si="175"/>
        <v>0</v>
      </c>
    </row>
    <row r="555" spans="1:23" x14ac:dyDescent="0.25">
      <c r="A555" s="2" t="str">
        <f t="shared" si="176"/>
        <v/>
      </c>
      <c r="B555" s="18"/>
      <c r="C555" s="18"/>
      <c r="D555" s="18"/>
      <c r="E555" s="19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9"/>
      <c r="W555" s="5">
        <f t="shared" si="175"/>
        <v>0</v>
      </c>
    </row>
    <row r="556" spans="1:23" x14ac:dyDescent="0.25">
      <c r="A556" s="2" t="str">
        <f t="shared" si="176"/>
        <v/>
      </c>
      <c r="B556" s="18"/>
      <c r="C556" s="18"/>
      <c r="D556" s="18"/>
      <c r="E556" s="19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9"/>
      <c r="W556" s="5">
        <f t="shared" si="175"/>
        <v>0</v>
      </c>
    </row>
    <row r="557" spans="1:23" x14ac:dyDescent="0.25">
      <c r="A557" s="2" t="str">
        <f t="shared" si="176"/>
        <v/>
      </c>
      <c r="B557" s="18"/>
      <c r="C557" s="18"/>
      <c r="D557" s="18"/>
      <c r="E557" s="19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9"/>
      <c r="W557" s="5">
        <f t="shared" si="175"/>
        <v>0</v>
      </c>
    </row>
    <row r="558" spans="1:23" x14ac:dyDescent="0.25">
      <c r="A558" s="2" t="str">
        <f t="shared" si="176"/>
        <v/>
      </c>
      <c r="B558" s="18"/>
      <c r="C558" s="18"/>
      <c r="D558" s="18"/>
      <c r="E558" s="19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9"/>
      <c r="W558" s="5">
        <f t="shared" si="175"/>
        <v>0</v>
      </c>
    </row>
    <row r="559" spans="1:23" x14ac:dyDescent="0.25">
      <c r="A559" s="2" t="str">
        <f t="shared" si="176"/>
        <v/>
      </c>
      <c r="B559" s="18"/>
      <c r="C559" s="18"/>
      <c r="D559" s="18"/>
      <c r="E559" s="19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9"/>
      <c r="W559" s="5">
        <f t="shared" si="175"/>
        <v>0</v>
      </c>
    </row>
    <row r="560" spans="1:23" x14ac:dyDescent="0.25">
      <c r="A560" s="2" t="str">
        <f t="shared" si="176"/>
        <v/>
      </c>
      <c r="B560" s="18"/>
      <c r="C560" s="18"/>
      <c r="D560" s="18"/>
      <c r="E560" s="19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9"/>
      <c r="W560" s="5">
        <f t="shared" si="175"/>
        <v>0</v>
      </c>
    </row>
    <row r="561" spans="1:23" x14ac:dyDescent="0.25">
      <c r="A561" s="2" t="str">
        <f t="shared" si="176"/>
        <v/>
      </c>
      <c r="B561" s="18"/>
      <c r="C561" s="18"/>
      <c r="D561" s="18"/>
      <c r="E561" s="19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9"/>
      <c r="W561" s="5">
        <f t="shared" si="175"/>
        <v>0</v>
      </c>
    </row>
    <row r="562" spans="1:23" x14ac:dyDescent="0.25">
      <c r="A562" s="2" t="str">
        <f t="shared" si="176"/>
        <v/>
      </c>
      <c r="B562" s="18"/>
      <c r="C562" s="18"/>
      <c r="D562" s="18"/>
      <c r="E562" s="19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9"/>
      <c r="W562" s="5">
        <f t="shared" si="175"/>
        <v>0</v>
      </c>
    </row>
    <row r="563" spans="1:23" x14ac:dyDescent="0.25">
      <c r="A563" s="2" t="str">
        <f t="shared" si="176"/>
        <v/>
      </c>
      <c r="B563" s="18"/>
      <c r="C563" s="18"/>
      <c r="D563" s="18"/>
      <c r="E563" s="19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9"/>
      <c r="W563" s="5">
        <f t="shared" si="175"/>
        <v>0</v>
      </c>
    </row>
    <row r="564" spans="1:23" x14ac:dyDescent="0.25">
      <c r="A564" s="2" t="str">
        <f t="shared" si="176"/>
        <v/>
      </c>
      <c r="B564" s="18"/>
      <c r="C564" s="18"/>
      <c r="D564" s="18"/>
      <c r="E564" s="19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9"/>
      <c r="W564" s="5">
        <f t="shared" si="175"/>
        <v>0</v>
      </c>
    </row>
    <row r="565" spans="1:23" x14ac:dyDescent="0.25">
      <c r="A565" s="2" t="str">
        <f t="shared" si="176"/>
        <v/>
      </c>
      <c r="B565" s="18"/>
      <c r="C565" s="18"/>
      <c r="D565" s="18"/>
      <c r="E565" s="19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9"/>
      <c r="W565" s="5">
        <f t="shared" si="175"/>
        <v>0</v>
      </c>
    </row>
    <row r="566" spans="1:23" x14ac:dyDescent="0.25">
      <c r="A566" s="2" t="str">
        <f t="shared" si="176"/>
        <v/>
      </c>
      <c r="B566" s="18"/>
      <c r="C566" s="18"/>
      <c r="D566" s="18"/>
      <c r="E566" s="19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9"/>
      <c r="W566" s="5">
        <f t="shared" si="175"/>
        <v>0</v>
      </c>
    </row>
    <row r="567" spans="1:23" x14ac:dyDescent="0.25">
      <c r="A567" s="2" t="str">
        <f t="shared" si="176"/>
        <v/>
      </c>
      <c r="B567" s="18"/>
      <c r="C567" s="18"/>
      <c r="D567" s="18"/>
      <c r="E567" s="19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9"/>
      <c r="W567" s="5">
        <f t="shared" si="175"/>
        <v>0</v>
      </c>
    </row>
    <row r="568" spans="1:23" x14ac:dyDescent="0.25">
      <c r="A568" s="2" t="str">
        <f t="shared" si="176"/>
        <v/>
      </c>
      <c r="B568" s="18"/>
      <c r="C568" s="18"/>
      <c r="D568" s="18"/>
      <c r="E568" s="19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9"/>
      <c r="W568" s="5">
        <f t="shared" si="175"/>
        <v>0</v>
      </c>
    </row>
    <row r="569" spans="1:23" x14ac:dyDescent="0.25">
      <c r="A569" s="2" t="str">
        <f t="shared" si="176"/>
        <v/>
      </c>
      <c r="B569" s="18"/>
      <c r="C569" s="18"/>
      <c r="D569" s="18"/>
      <c r="E569" s="19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9"/>
      <c r="W569" s="5">
        <f t="shared" si="175"/>
        <v>0</v>
      </c>
    </row>
    <row r="570" spans="1:23" x14ac:dyDescent="0.25">
      <c r="A570" s="2" t="str">
        <f t="shared" si="176"/>
        <v/>
      </c>
      <c r="B570" s="18"/>
      <c r="C570" s="18"/>
      <c r="D570" s="18"/>
      <c r="E570" s="19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9"/>
      <c r="W570" s="5">
        <f t="shared" si="175"/>
        <v>0</v>
      </c>
    </row>
    <row r="571" spans="1:23" x14ac:dyDescent="0.25">
      <c r="A571" s="2" t="str">
        <f t="shared" si="176"/>
        <v/>
      </c>
      <c r="B571" s="18"/>
      <c r="C571" s="18"/>
      <c r="D571" s="18"/>
      <c r="E571" s="19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9"/>
      <c r="W571" s="5">
        <f t="shared" si="175"/>
        <v>0</v>
      </c>
    </row>
    <row r="572" spans="1:23" x14ac:dyDescent="0.25">
      <c r="A572" s="2" t="str">
        <f t="shared" si="176"/>
        <v/>
      </c>
      <c r="B572" s="18"/>
      <c r="C572" s="18"/>
      <c r="D572" s="18"/>
      <c r="E572" s="19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9"/>
      <c r="W572" s="5">
        <f t="shared" si="175"/>
        <v>0</v>
      </c>
    </row>
    <row r="573" spans="1:23" x14ac:dyDescent="0.25">
      <c r="A573" s="2" t="str">
        <f t="shared" si="176"/>
        <v/>
      </c>
      <c r="B573" s="18"/>
      <c r="C573" s="18"/>
      <c r="D573" s="18"/>
      <c r="E573" s="19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9"/>
      <c r="W573" s="5">
        <f t="shared" si="175"/>
        <v>0</v>
      </c>
    </row>
    <row r="574" spans="1:23" x14ac:dyDescent="0.25">
      <c r="A574" s="2" t="str">
        <f t="shared" si="176"/>
        <v/>
      </c>
      <c r="B574" s="18"/>
      <c r="C574" s="18"/>
      <c r="D574" s="18"/>
      <c r="E574" s="19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9"/>
      <c r="W574" s="5">
        <f t="shared" si="175"/>
        <v>0</v>
      </c>
    </row>
    <row r="575" spans="1:23" x14ac:dyDescent="0.25">
      <c r="A575" s="2" t="str">
        <f t="shared" si="176"/>
        <v/>
      </c>
      <c r="B575" s="18"/>
      <c r="C575" s="18"/>
      <c r="D575" s="18"/>
      <c r="E575" s="19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9"/>
      <c r="W575" s="5">
        <f t="shared" si="175"/>
        <v>0</v>
      </c>
    </row>
    <row r="576" spans="1:23" x14ac:dyDescent="0.25">
      <c r="A576" s="2" t="str">
        <f t="shared" si="176"/>
        <v/>
      </c>
      <c r="B576" s="18"/>
      <c r="C576" s="18"/>
      <c r="D576" s="18"/>
      <c r="E576" s="19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9"/>
      <c r="W576" s="5">
        <f t="shared" si="175"/>
        <v>0</v>
      </c>
    </row>
    <row r="577" spans="1:23" x14ac:dyDescent="0.25">
      <c r="A577" s="2" t="str">
        <f t="shared" si="176"/>
        <v/>
      </c>
      <c r="B577" s="18"/>
      <c r="C577" s="18"/>
      <c r="D577" s="18"/>
      <c r="E577" s="19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9"/>
      <c r="W577" s="5">
        <f t="shared" si="175"/>
        <v>0</v>
      </c>
    </row>
    <row r="578" spans="1:23" x14ac:dyDescent="0.25">
      <c r="A578" s="2" t="str">
        <f t="shared" si="176"/>
        <v/>
      </c>
      <c r="B578" s="18"/>
      <c r="C578" s="18"/>
      <c r="D578" s="18"/>
      <c r="E578" s="19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9"/>
      <c r="W578" s="5">
        <f t="shared" ref="W578:W641" si="177">SUM(F578:U578)</f>
        <v>0</v>
      </c>
    </row>
    <row r="579" spans="1:23" x14ac:dyDescent="0.25">
      <c r="A579" s="2" t="str">
        <f t="shared" si="176"/>
        <v/>
      </c>
      <c r="B579" s="18"/>
      <c r="C579" s="18"/>
      <c r="D579" s="18"/>
      <c r="E579" s="19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9"/>
      <c r="W579" s="5">
        <f t="shared" si="177"/>
        <v>0</v>
      </c>
    </row>
    <row r="580" spans="1:23" x14ac:dyDescent="0.25">
      <c r="A580" s="2" t="str">
        <f t="shared" si="176"/>
        <v/>
      </c>
      <c r="B580" s="18"/>
      <c r="C580" s="18"/>
      <c r="D580" s="18"/>
      <c r="E580" s="19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9"/>
      <c r="W580" s="5">
        <f t="shared" si="177"/>
        <v>0</v>
      </c>
    </row>
    <row r="581" spans="1:23" x14ac:dyDescent="0.25">
      <c r="A581" s="2" t="str">
        <f t="shared" si="176"/>
        <v/>
      </c>
      <c r="B581" s="18"/>
      <c r="C581" s="18"/>
      <c r="D581" s="18"/>
      <c r="E581" s="19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9"/>
      <c r="W581" s="5">
        <f t="shared" si="177"/>
        <v>0</v>
      </c>
    </row>
    <row r="582" spans="1:23" x14ac:dyDescent="0.25">
      <c r="A582" s="2" t="str">
        <f t="shared" si="176"/>
        <v/>
      </c>
      <c r="B582" s="18"/>
      <c r="C582" s="18"/>
      <c r="D582" s="18"/>
      <c r="E582" s="19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9"/>
      <c r="W582" s="5">
        <f t="shared" si="177"/>
        <v>0</v>
      </c>
    </row>
    <row r="583" spans="1:23" x14ac:dyDescent="0.25">
      <c r="A583" s="2" t="str">
        <f t="shared" si="176"/>
        <v/>
      </c>
      <c r="B583" s="18"/>
      <c r="C583" s="18"/>
      <c r="D583" s="18"/>
      <c r="E583" s="19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9"/>
      <c r="W583" s="5">
        <f t="shared" si="177"/>
        <v>0</v>
      </c>
    </row>
    <row r="584" spans="1:23" x14ac:dyDescent="0.25">
      <c r="A584" s="2" t="str">
        <f t="shared" si="176"/>
        <v/>
      </c>
      <c r="B584" s="18"/>
      <c r="C584" s="18"/>
      <c r="D584" s="18"/>
      <c r="E584" s="19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9"/>
      <c r="W584" s="5">
        <f t="shared" si="177"/>
        <v>0</v>
      </c>
    </row>
    <row r="585" spans="1:23" x14ac:dyDescent="0.25">
      <c r="A585" s="2" t="str">
        <f t="shared" si="176"/>
        <v/>
      </c>
      <c r="B585" s="18"/>
      <c r="C585" s="18"/>
      <c r="D585" s="18"/>
      <c r="E585" s="19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9"/>
      <c r="W585" s="5">
        <f t="shared" si="177"/>
        <v>0</v>
      </c>
    </row>
    <row r="586" spans="1:23" x14ac:dyDescent="0.25">
      <c r="A586" s="2" t="str">
        <f t="shared" si="176"/>
        <v/>
      </c>
      <c r="B586" s="18"/>
      <c r="C586" s="18"/>
      <c r="D586" s="18"/>
      <c r="E586" s="19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9"/>
      <c r="W586" s="5">
        <f t="shared" si="177"/>
        <v>0</v>
      </c>
    </row>
    <row r="587" spans="1:23" x14ac:dyDescent="0.25">
      <c r="A587" s="2" t="str">
        <f t="shared" si="176"/>
        <v/>
      </c>
      <c r="B587" s="18"/>
      <c r="C587" s="18"/>
      <c r="D587" s="18"/>
      <c r="E587" s="19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9"/>
      <c r="W587" s="5">
        <f t="shared" si="177"/>
        <v>0</v>
      </c>
    </row>
    <row r="588" spans="1:23" x14ac:dyDescent="0.25">
      <c r="A588" s="2" t="str">
        <f t="shared" si="176"/>
        <v/>
      </c>
      <c r="B588" s="18"/>
      <c r="C588" s="18"/>
      <c r="D588" s="18"/>
      <c r="E588" s="19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9"/>
      <c r="W588" s="5">
        <f t="shared" si="177"/>
        <v>0</v>
      </c>
    </row>
    <row r="589" spans="1:23" x14ac:dyDescent="0.25">
      <c r="A589" s="2" t="str">
        <f t="shared" si="176"/>
        <v/>
      </c>
      <c r="B589" s="18"/>
      <c r="C589" s="18"/>
      <c r="D589" s="18"/>
      <c r="E589" s="19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9"/>
      <c r="W589" s="5">
        <f t="shared" si="177"/>
        <v>0</v>
      </c>
    </row>
    <row r="590" spans="1:23" x14ac:dyDescent="0.25">
      <c r="A590" s="2" t="str">
        <f t="shared" si="176"/>
        <v/>
      </c>
      <c r="B590" s="18"/>
      <c r="C590" s="18"/>
      <c r="D590" s="18"/>
      <c r="E590" s="19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9"/>
      <c r="W590" s="5">
        <f t="shared" si="177"/>
        <v>0</v>
      </c>
    </row>
    <row r="591" spans="1:23" x14ac:dyDescent="0.25">
      <c r="A591" s="2" t="str">
        <f t="shared" si="176"/>
        <v/>
      </c>
      <c r="B591" s="18"/>
      <c r="C591" s="18"/>
      <c r="D591" s="18"/>
      <c r="E591" s="19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9"/>
      <c r="W591" s="5">
        <f t="shared" si="177"/>
        <v>0</v>
      </c>
    </row>
    <row r="592" spans="1:23" x14ac:dyDescent="0.25">
      <c r="A592" s="2" t="str">
        <f t="shared" si="176"/>
        <v/>
      </c>
      <c r="B592" s="18"/>
      <c r="C592" s="18"/>
      <c r="D592" s="18"/>
      <c r="E592" s="19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9"/>
      <c r="W592" s="5">
        <f t="shared" si="177"/>
        <v>0</v>
      </c>
    </row>
    <row r="593" spans="1:23" x14ac:dyDescent="0.25">
      <c r="A593" s="2" t="str">
        <f t="shared" si="176"/>
        <v/>
      </c>
      <c r="B593" s="18"/>
      <c r="C593" s="18"/>
      <c r="D593" s="18"/>
      <c r="E593" s="19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9"/>
      <c r="W593" s="5">
        <f t="shared" si="177"/>
        <v>0</v>
      </c>
    </row>
    <row r="594" spans="1:23" x14ac:dyDescent="0.25">
      <c r="A594" s="2" t="str">
        <f t="shared" si="176"/>
        <v/>
      </c>
      <c r="B594" s="18"/>
      <c r="C594" s="18"/>
      <c r="D594" s="18"/>
      <c r="E594" s="19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9"/>
      <c r="W594" s="5">
        <f t="shared" si="177"/>
        <v>0</v>
      </c>
    </row>
    <row r="595" spans="1:23" x14ac:dyDescent="0.25">
      <c r="A595" s="2" t="str">
        <f t="shared" si="176"/>
        <v/>
      </c>
      <c r="B595" s="18"/>
      <c r="C595" s="18"/>
      <c r="D595" s="18"/>
      <c r="E595" s="19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9"/>
      <c r="W595" s="5">
        <f t="shared" si="177"/>
        <v>0</v>
      </c>
    </row>
    <row r="596" spans="1:23" x14ac:dyDescent="0.25">
      <c r="A596" s="2" t="str">
        <f t="shared" si="176"/>
        <v/>
      </c>
      <c r="B596" s="18"/>
      <c r="C596" s="18"/>
      <c r="D596" s="18"/>
      <c r="E596" s="19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9"/>
      <c r="W596" s="5">
        <f t="shared" si="177"/>
        <v>0</v>
      </c>
    </row>
    <row r="597" spans="1:23" x14ac:dyDescent="0.25">
      <c r="A597" s="2" t="str">
        <f t="shared" si="176"/>
        <v/>
      </c>
      <c r="B597" s="18"/>
      <c r="C597" s="18"/>
      <c r="D597" s="18"/>
      <c r="E597" s="19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9"/>
      <c r="W597" s="5">
        <f t="shared" si="177"/>
        <v>0</v>
      </c>
    </row>
    <row r="598" spans="1:23" x14ac:dyDescent="0.25">
      <c r="A598" s="2" t="str">
        <f t="shared" si="176"/>
        <v/>
      </c>
      <c r="B598" s="18"/>
      <c r="C598" s="18"/>
      <c r="D598" s="18"/>
      <c r="E598" s="19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9"/>
      <c r="W598" s="5">
        <f t="shared" si="177"/>
        <v>0</v>
      </c>
    </row>
    <row r="599" spans="1:23" x14ac:dyDescent="0.25">
      <c r="A599" s="2" t="str">
        <f t="shared" si="176"/>
        <v/>
      </c>
      <c r="B599" s="18"/>
      <c r="C599" s="18"/>
      <c r="D599" s="18"/>
      <c r="E599" s="19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9"/>
      <c r="W599" s="5">
        <f t="shared" si="177"/>
        <v>0</v>
      </c>
    </row>
    <row r="600" spans="1:23" x14ac:dyDescent="0.25">
      <c r="A600" s="2" t="str">
        <f t="shared" si="176"/>
        <v/>
      </c>
      <c r="B600" s="18"/>
      <c r="C600" s="18"/>
      <c r="D600" s="18"/>
      <c r="E600" s="19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9"/>
      <c r="W600" s="5">
        <f t="shared" si="177"/>
        <v>0</v>
      </c>
    </row>
    <row r="601" spans="1:23" x14ac:dyDescent="0.25">
      <c r="A601" s="2" t="str">
        <f t="shared" si="176"/>
        <v/>
      </c>
      <c r="B601" s="18"/>
      <c r="C601" s="18"/>
      <c r="D601" s="18"/>
      <c r="E601" s="19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9"/>
      <c r="W601" s="5">
        <f t="shared" si="177"/>
        <v>0</v>
      </c>
    </row>
    <row r="602" spans="1:23" x14ac:dyDescent="0.25">
      <c r="A602" s="2" t="str">
        <f t="shared" si="176"/>
        <v/>
      </c>
      <c r="B602" s="18"/>
      <c r="C602" s="18"/>
      <c r="D602" s="18"/>
      <c r="E602" s="19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9"/>
      <c r="W602" s="5">
        <f t="shared" si="177"/>
        <v>0</v>
      </c>
    </row>
    <row r="603" spans="1:23" x14ac:dyDescent="0.25">
      <c r="A603" s="2" t="str">
        <f t="shared" si="176"/>
        <v/>
      </c>
      <c r="B603" s="18"/>
      <c r="C603" s="18"/>
      <c r="D603" s="18"/>
      <c r="E603" s="19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9"/>
      <c r="W603" s="5">
        <f t="shared" si="177"/>
        <v>0</v>
      </c>
    </row>
    <row r="604" spans="1:23" x14ac:dyDescent="0.25">
      <c r="A604" s="2" t="str">
        <f t="shared" si="176"/>
        <v/>
      </c>
      <c r="B604" s="18"/>
      <c r="C604" s="18"/>
      <c r="D604" s="18"/>
      <c r="E604" s="19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9"/>
      <c r="W604" s="5">
        <f t="shared" si="177"/>
        <v>0</v>
      </c>
    </row>
    <row r="605" spans="1:23" x14ac:dyDescent="0.25">
      <c r="A605" s="2" t="str">
        <f t="shared" si="176"/>
        <v/>
      </c>
      <c r="B605" s="18"/>
      <c r="C605" s="18"/>
      <c r="D605" s="18"/>
      <c r="E605" s="19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9"/>
      <c r="W605" s="5">
        <f t="shared" si="177"/>
        <v>0</v>
      </c>
    </row>
    <row r="606" spans="1:23" x14ac:dyDescent="0.25">
      <c r="A606" s="2" t="str">
        <f t="shared" si="176"/>
        <v/>
      </c>
      <c r="B606" s="18"/>
      <c r="C606" s="18"/>
      <c r="D606" s="18"/>
      <c r="E606" s="19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9"/>
      <c r="W606" s="5">
        <f t="shared" si="177"/>
        <v>0</v>
      </c>
    </row>
    <row r="607" spans="1:23" x14ac:dyDescent="0.25">
      <c r="A607" s="2" t="str">
        <f t="shared" si="176"/>
        <v/>
      </c>
      <c r="B607" s="18"/>
      <c r="C607" s="18"/>
      <c r="D607" s="18"/>
      <c r="E607" s="19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9"/>
      <c r="W607" s="5">
        <f t="shared" si="177"/>
        <v>0</v>
      </c>
    </row>
    <row r="608" spans="1:23" x14ac:dyDescent="0.25">
      <c r="A608" s="2" t="str">
        <f t="shared" si="176"/>
        <v/>
      </c>
      <c r="B608" s="18"/>
      <c r="C608" s="18"/>
      <c r="D608" s="18"/>
      <c r="E608" s="19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9"/>
      <c r="W608" s="5">
        <f t="shared" si="177"/>
        <v>0</v>
      </c>
    </row>
    <row r="609" spans="1:23" x14ac:dyDescent="0.25">
      <c r="A609" s="2" t="str">
        <f t="shared" si="176"/>
        <v/>
      </c>
      <c r="B609" s="18"/>
      <c r="C609" s="18"/>
      <c r="D609" s="18"/>
      <c r="E609" s="19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9"/>
      <c r="W609" s="5">
        <f t="shared" si="177"/>
        <v>0</v>
      </c>
    </row>
    <row r="610" spans="1:23" x14ac:dyDescent="0.25">
      <c r="A610" s="2" t="str">
        <f t="shared" si="176"/>
        <v/>
      </c>
      <c r="B610" s="18"/>
      <c r="C610" s="18"/>
      <c r="D610" s="18"/>
      <c r="E610" s="19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9"/>
      <c r="W610" s="5">
        <f t="shared" si="177"/>
        <v>0</v>
      </c>
    </row>
    <row r="611" spans="1:23" x14ac:dyDescent="0.25">
      <c r="A611" s="2" t="str">
        <f t="shared" si="176"/>
        <v/>
      </c>
      <c r="B611" s="18"/>
      <c r="C611" s="18"/>
      <c r="D611" s="18"/>
      <c r="E611" s="19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9"/>
      <c r="W611" s="5">
        <f t="shared" si="177"/>
        <v>0</v>
      </c>
    </row>
    <row r="612" spans="1:23" x14ac:dyDescent="0.25">
      <c r="A612" s="2" t="str">
        <f t="shared" si="176"/>
        <v/>
      </c>
      <c r="B612" s="18"/>
      <c r="C612" s="18"/>
      <c r="D612" s="18"/>
      <c r="E612" s="19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9"/>
      <c r="W612" s="5">
        <f t="shared" si="177"/>
        <v>0</v>
      </c>
    </row>
    <row r="613" spans="1:23" x14ac:dyDescent="0.25">
      <c r="A613" s="2" t="str">
        <f t="shared" si="176"/>
        <v/>
      </c>
      <c r="B613" s="18"/>
      <c r="C613" s="18"/>
      <c r="D613" s="18"/>
      <c r="E613" s="19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9"/>
      <c r="W613" s="5">
        <f t="shared" si="177"/>
        <v>0</v>
      </c>
    </row>
    <row r="614" spans="1:23" x14ac:dyDescent="0.25">
      <c r="A614" s="2" t="str">
        <f t="shared" si="176"/>
        <v/>
      </c>
      <c r="B614" s="18"/>
      <c r="C614" s="18"/>
      <c r="D614" s="18"/>
      <c r="E614" s="19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9"/>
      <c r="W614" s="5">
        <f t="shared" si="177"/>
        <v>0</v>
      </c>
    </row>
    <row r="615" spans="1:23" x14ac:dyDescent="0.25">
      <c r="A615" s="2" t="str">
        <f t="shared" si="176"/>
        <v/>
      </c>
      <c r="B615" s="18"/>
      <c r="C615" s="18"/>
      <c r="D615" s="18"/>
      <c r="E615" s="19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9"/>
      <c r="W615" s="5">
        <f t="shared" si="177"/>
        <v>0</v>
      </c>
    </row>
    <row r="616" spans="1:23" x14ac:dyDescent="0.25">
      <c r="A616" s="2" t="str">
        <f t="shared" si="176"/>
        <v/>
      </c>
      <c r="B616" s="18"/>
      <c r="C616" s="18"/>
      <c r="D616" s="18"/>
      <c r="E616" s="19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9"/>
      <c r="W616" s="5">
        <f t="shared" si="177"/>
        <v>0</v>
      </c>
    </row>
    <row r="617" spans="1:23" x14ac:dyDescent="0.25">
      <c r="A617" s="2" t="str">
        <f t="shared" ref="A617:A680" si="178">IF(B617&lt;&gt;"",A616+1,"")</f>
        <v/>
      </c>
      <c r="B617" s="18"/>
      <c r="C617" s="18"/>
      <c r="D617" s="18"/>
      <c r="E617" s="19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9"/>
      <c r="W617" s="5">
        <f t="shared" si="177"/>
        <v>0</v>
      </c>
    </row>
    <row r="618" spans="1:23" x14ac:dyDescent="0.25">
      <c r="A618" s="2" t="str">
        <f t="shared" si="178"/>
        <v/>
      </c>
      <c r="B618" s="18"/>
      <c r="C618" s="18"/>
      <c r="D618" s="18"/>
      <c r="E618" s="19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9"/>
      <c r="W618" s="5">
        <f t="shared" si="177"/>
        <v>0</v>
      </c>
    </row>
    <row r="619" spans="1:23" x14ac:dyDescent="0.25">
      <c r="A619" s="2" t="str">
        <f t="shared" si="178"/>
        <v/>
      </c>
      <c r="B619" s="18"/>
      <c r="C619" s="18"/>
      <c r="D619" s="18"/>
      <c r="E619" s="19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9"/>
      <c r="W619" s="5">
        <f t="shared" si="177"/>
        <v>0</v>
      </c>
    </row>
    <row r="620" spans="1:23" x14ac:dyDescent="0.25">
      <c r="A620" s="2" t="str">
        <f t="shared" si="178"/>
        <v/>
      </c>
      <c r="B620" s="18"/>
      <c r="C620" s="18"/>
      <c r="D620" s="18"/>
      <c r="E620" s="19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9"/>
      <c r="W620" s="5">
        <f t="shared" si="177"/>
        <v>0</v>
      </c>
    </row>
    <row r="621" spans="1:23" x14ac:dyDescent="0.25">
      <c r="A621" s="2" t="str">
        <f t="shared" si="178"/>
        <v/>
      </c>
      <c r="B621" s="18"/>
      <c r="C621" s="18"/>
      <c r="D621" s="18"/>
      <c r="E621" s="19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9"/>
      <c r="W621" s="5">
        <f t="shared" si="177"/>
        <v>0</v>
      </c>
    </row>
    <row r="622" spans="1:23" x14ac:dyDescent="0.25">
      <c r="A622" s="2" t="str">
        <f t="shared" si="178"/>
        <v/>
      </c>
      <c r="B622" s="18"/>
      <c r="C622" s="18"/>
      <c r="D622" s="18"/>
      <c r="E622" s="19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9"/>
      <c r="W622" s="5">
        <f t="shared" si="177"/>
        <v>0</v>
      </c>
    </row>
    <row r="623" spans="1:23" x14ac:dyDescent="0.25">
      <c r="A623" s="2" t="str">
        <f t="shared" si="178"/>
        <v/>
      </c>
      <c r="B623" s="18"/>
      <c r="C623" s="18"/>
      <c r="D623" s="18"/>
      <c r="E623" s="19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9"/>
      <c r="W623" s="5">
        <f t="shared" si="177"/>
        <v>0</v>
      </c>
    </row>
    <row r="624" spans="1:23" x14ac:dyDescent="0.25">
      <c r="A624" s="2" t="str">
        <f t="shared" si="178"/>
        <v/>
      </c>
      <c r="B624" s="18"/>
      <c r="C624" s="18"/>
      <c r="D624" s="18"/>
      <c r="E624" s="19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9"/>
      <c r="W624" s="5">
        <f t="shared" si="177"/>
        <v>0</v>
      </c>
    </row>
    <row r="625" spans="1:23" x14ac:dyDescent="0.25">
      <c r="A625" s="2" t="str">
        <f t="shared" si="178"/>
        <v/>
      </c>
      <c r="B625" s="18"/>
      <c r="C625" s="18"/>
      <c r="D625" s="18"/>
      <c r="E625" s="19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9"/>
      <c r="W625" s="5">
        <f t="shared" si="177"/>
        <v>0</v>
      </c>
    </row>
    <row r="626" spans="1:23" x14ac:dyDescent="0.25">
      <c r="A626" s="2" t="str">
        <f t="shared" si="178"/>
        <v/>
      </c>
      <c r="B626" s="18"/>
      <c r="C626" s="18"/>
      <c r="D626" s="18"/>
      <c r="E626" s="19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9"/>
      <c r="W626" s="5">
        <f t="shared" si="177"/>
        <v>0</v>
      </c>
    </row>
    <row r="627" spans="1:23" x14ac:dyDescent="0.25">
      <c r="A627" s="2" t="str">
        <f t="shared" si="178"/>
        <v/>
      </c>
      <c r="B627" s="18"/>
      <c r="C627" s="18"/>
      <c r="D627" s="18"/>
      <c r="E627" s="19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9"/>
      <c r="W627" s="5">
        <f t="shared" si="177"/>
        <v>0</v>
      </c>
    </row>
    <row r="628" spans="1:23" x14ac:dyDescent="0.25">
      <c r="A628" s="2" t="str">
        <f t="shared" si="178"/>
        <v/>
      </c>
      <c r="B628" s="18"/>
      <c r="C628" s="18"/>
      <c r="D628" s="18"/>
      <c r="E628" s="19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9"/>
      <c r="W628" s="5">
        <f t="shared" si="177"/>
        <v>0</v>
      </c>
    </row>
    <row r="629" spans="1:23" x14ac:dyDescent="0.25">
      <c r="A629" s="2" t="str">
        <f t="shared" si="178"/>
        <v/>
      </c>
      <c r="B629" s="18"/>
      <c r="C629" s="18"/>
      <c r="D629" s="18"/>
      <c r="E629" s="19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9"/>
      <c r="W629" s="5">
        <f t="shared" si="177"/>
        <v>0</v>
      </c>
    </row>
    <row r="630" spans="1:23" x14ac:dyDescent="0.25">
      <c r="A630" s="2" t="str">
        <f t="shared" si="178"/>
        <v/>
      </c>
      <c r="B630" s="18"/>
      <c r="C630" s="18"/>
      <c r="D630" s="18"/>
      <c r="E630" s="19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9"/>
      <c r="W630" s="5">
        <f t="shared" si="177"/>
        <v>0</v>
      </c>
    </row>
    <row r="631" spans="1:23" x14ac:dyDescent="0.25">
      <c r="A631" s="2" t="str">
        <f t="shared" si="178"/>
        <v/>
      </c>
      <c r="B631" s="18"/>
      <c r="C631" s="18"/>
      <c r="D631" s="18"/>
      <c r="E631" s="19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9"/>
      <c r="W631" s="5">
        <f t="shared" si="177"/>
        <v>0</v>
      </c>
    </row>
    <row r="632" spans="1:23" x14ac:dyDescent="0.25">
      <c r="A632" s="2" t="str">
        <f t="shared" si="178"/>
        <v/>
      </c>
      <c r="B632" s="18"/>
      <c r="C632" s="18"/>
      <c r="D632" s="18"/>
      <c r="E632" s="19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9"/>
      <c r="W632" s="5">
        <f t="shared" si="177"/>
        <v>0</v>
      </c>
    </row>
    <row r="633" spans="1:23" x14ac:dyDescent="0.25">
      <c r="A633" s="2" t="str">
        <f t="shared" si="178"/>
        <v/>
      </c>
      <c r="B633" s="18"/>
      <c r="C633" s="18"/>
      <c r="D633" s="18"/>
      <c r="E633" s="19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9"/>
      <c r="W633" s="5">
        <f t="shared" si="177"/>
        <v>0</v>
      </c>
    </row>
    <row r="634" spans="1:23" x14ac:dyDescent="0.25">
      <c r="A634" s="2" t="str">
        <f t="shared" si="178"/>
        <v/>
      </c>
      <c r="B634" s="18"/>
      <c r="C634" s="18"/>
      <c r="D634" s="18"/>
      <c r="E634" s="19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9"/>
      <c r="W634" s="5">
        <f t="shared" si="177"/>
        <v>0</v>
      </c>
    </row>
    <row r="635" spans="1:23" x14ac:dyDescent="0.25">
      <c r="A635" s="2" t="str">
        <f t="shared" si="178"/>
        <v/>
      </c>
      <c r="B635" s="18"/>
      <c r="C635" s="18"/>
      <c r="D635" s="18"/>
      <c r="E635" s="19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9"/>
      <c r="W635" s="5">
        <f t="shared" si="177"/>
        <v>0</v>
      </c>
    </row>
    <row r="636" spans="1:23" x14ac:dyDescent="0.25">
      <c r="A636" s="2" t="str">
        <f t="shared" si="178"/>
        <v/>
      </c>
      <c r="B636" s="18"/>
      <c r="C636" s="18"/>
      <c r="D636" s="18"/>
      <c r="E636" s="19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9"/>
      <c r="W636" s="5">
        <f t="shared" si="177"/>
        <v>0</v>
      </c>
    </row>
    <row r="637" spans="1:23" x14ac:dyDescent="0.25">
      <c r="A637" s="2" t="str">
        <f t="shared" si="178"/>
        <v/>
      </c>
      <c r="B637" s="18"/>
      <c r="C637" s="18"/>
      <c r="D637" s="18"/>
      <c r="E637" s="19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9"/>
      <c r="W637" s="5">
        <f t="shared" si="177"/>
        <v>0</v>
      </c>
    </row>
    <row r="638" spans="1:23" x14ac:dyDescent="0.25">
      <c r="A638" s="2" t="str">
        <f t="shared" si="178"/>
        <v/>
      </c>
      <c r="B638" s="18"/>
      <c r="C638" s="18"/>
      <c r="D638" s="18"/>
      <c r="E638" s="19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9"/>
      <c r="W638" s="5">
        <f t="shared" si="177"/>
        <v>0</v>
      </c>
    </row>
    <row r="639" spans="1:23" x14ac:dyDescent="0.25">
      <c r="A639" s="2" t="str">
        <f t="shared" si="178"/>
        <v/>
      </c>
      <c r="B639" s="18"/>
      <c r="C639" s="18"/>
      <c r="D639" s="18"/>
      <c r="E639" s="19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9"/>
      <c r="W639" s="5">
        <f t="shared" si="177"/>
        <v>0</v>
      </c>
    </row>
    <row r="640" spans="1:23" x14ac:dyDescent="0.25">
      <c r="A640" s="2" t="str">
        <f t="shared" si="178"/>
        <v/>
      </c>
      <c r="B640" s="18"/>
      <c r="C640" s="18"/>
      <c r="D640" s="18"/>
      <c r="E640" s="19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9"/>
      <c r="W640" s="5">
        <f t="shared" si="177"/>
        <v>0</v>
      </c>
    </row>
    <row r="641" spans="1:23" x14ac:dyDescent="0.25">
      <c r="A641" s="2" t="str">
        <f t="shared" si="178"/>
        <v/>
      </c>
      <c r="B641" s="18"/>
      <c r="C641" s="18"/>
      <c r="D641" s="18"/>
      <c r="E641" s="19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9"/>
      <c r="W641" s="5">
        <f t="shared" si="177"/>
        <v>0</v>
      </c>
    </row>
    <row r="642" spans="1:23" x14ac:dyDescent="0.25">
      <c r="A642" s="2" t="str">
        <f t="shared" si="178"/>
        <v/>
      </c>
      <c r="B642" s="18"/>
      <c r="C642" s="18"/>
      <c r="D642" s="18"/>
      <c r="E642" s="19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9"/>
      <c r="W642" s="5">
        <f t="shared" ref="W642:W705" si="179">SUM(F642:U642)</f>
        <v>0</v>
      </c>
    </row>
    <row r="643" spans="1:23" x14ac:dyDescent="0.25">
      <c r="A643" s="2" t="str">
        <f t="shared" si="178"/>
        <v/>
      </c>
      <c r="B643" s="18"/>
      <c r="C643" s="18"/>
      <c r="D643" s="18"/>
      <c r="E643" s="19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9"/>
      <c r="W643" s="5">
        <f t="shared" si="179"/>
        <v>0</v>
      </c>
    </row>
    <row r="644" spans="1:23" x14ac:dyDescent="0.25">
      <c r="A644" s="2" t="str">
        <f t="shared" si="178"/>
        <v/>
      </c>
      <c r="B644" s="18"/>
      <c r="C644" s="18"/>
      <c r="D644" s="18"/>
      <c r="E644" s="19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9"/>
      <c r="W644" s="5">
        <f t="shared" si="179"/>
        <v>0</v>
      </c>
    </row>
    <row r="645" spans="1:23" x14ac:dyDescent="0.25">
      <c r="A645" s="2" t="str">
        <f t="shared" si="178"/>
        <v/>
      </c>
      <c r="B645" s="18"/>
      <c r="C645" s="18"/>
      <c r="D645" s="18"/>
      <c r="E645" s="19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9"/>
      <c r="W645" s="5">
        <f t="shared" si="179"/>
        <v>0</v>
      </c>
    </row>
    <row r="646" spans="1:23" x14ac:dyDescent="0.25">
      <c r="A646" s="2" t="str">
        <f t="shared" si="178"/>
        <v/>
      </c>
      <c r="B646" s="18"/>
      <c r="C646" s="18"/>
      <c r="D646" s="18"/>
      <c r="E646" s="19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9"/>
      <c r="W646" s="5">
        <f t="shared" si="179"/>
        <v>0</v>
      </c>
    </row>
    <row r="647" spans="1:23" x14ac:dyDescent="0.25">
      <c r="A647" s="2" t="str">
        <f t="shared" si="178"/>
        <v/>
      </c>
      <c r="B647" s="18"/>
      <c r="C647" s="18"/>
      <c r="D647" s="18"/>
      <c r="E647" s="19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9"/>
      <c r="W647" s="5">
        <f t="shared" si="179"/>
        <v>0</v>
      </c>
    </row>
    <row r="648" spans="1:23" x14ac:dyDescent="0.25">
      <c r="A648" s="2" t="str">
        <f t="shared" si="178"/>
        <v/>
      </c>
      <c r="B648" s="18"/>
      <c r="C648" s="18"/>
      <c r="D648" s="18"/>
      <c r="E648" s="19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9"/>
      <c r="W648" s="5">
        <f t="shared" si="179"/>
        <v>0</v>
      </c>
    </row>
    <row r="649" spans="1:23" x14ac:dyDescent="0.25">
      <c r="A649" s="2" t="str">
        <f t="shared" si="178"/>
        <v/>
      </c>
      <c r="B649" s="18"/>
      <c r="C649" s="18"/>
      <c r="D649" s="18"/>
      <c r="E649" s="19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9"/>
      <c r="W649" s="5">
        <f t="shared" si="179"/>
        <v>0</v>
      </c>
    </row>
    <row r="650" spans="1:23" x14ac:dyDescent="0.25">
      <c r="A650" s="2" t="str">
        <f t="shared" si="178"/>
        <v/>
      </c>
      <c r="B650" s="18"/>
      <c r="C650" s="18"/>
      <c r="D650" s="18"/>
      <c r="E650" s="19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9"/>
      <c r="W650" s="5">
        <f t="shared" si="179"/>
        <v>0</v>
      </c>
    </row>
    <row r="651" spans="1:23" x14ac:dyDescent="0.25">
      <c r="A651" s="2" t="str">
        <f t="shared" si="178"/>
        <v/>
      </c>
      <c r="B651" s="18"/>
      <c r="C651" s="18"/>
      <c r="D651" s="18"/>
      <c r="E651" s="19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9"/>
      <c r="W651" s="5">
        <f t="shared" si="179"/>
        <v>0</v>
      </c>
    </row>
    <row r="652" spans="1:23" x14ac:dyDescent="0.25">
      <c r="A652" s="2" t="str">
        <f t="shared" si="178"/>
        <v/>
      </c>
      <c r="B652" s="18"/>
      <c r="C652" s="18"/>
      <c r="D652" s="18"/>
      <c r="E652" s="19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9"/>
      <c r="W652" s="5">
        <f t="shared" si="179"/>
        <v>0</v>
      </c>
    </row>
    <row r="653" spans="1:23" x14ac:dyDescent="0.25">
      <c r="A653" s="2" t="str">
        <f t="shared" si="178"/>
        <v/>
      </c>
      <c r="B653" s="18"/>
      <c r="C653" s="18"/>
      <c r="D653" s="18"/>
      <c r="E653" s="19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9"/>
      <c r="W653" s="5">
        <f t="shared" si="179"/>
        <v>0</v>
      </c>
    </row>
    <row r="654" spans="1:23" x14ac:dyDescent="0.25">
      <c r="A654" s="2" t="str">
        <f t="shared" si="178"/>
        <v/>
      </c>
      <c r="B654" s="18"/>
      <c r="C654" s="18"/>
      <c r="D654" s="18"/>
      <c r="E654" s="19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9"/>
      <c r="W654" s="5">
        <f t="shared" si="179"/>
        <v>0</v>
      </c>
    </row>
    <row r="655" spans="1:23" x14ac:dyDescent="0.25">
      <c r="A655" s="2" t="str">
        <f t="shared" si="178"/>
        <v/>
      </c>
      <c r="B655" s="18"/>
      <c r="C655" s="18"/>
      <c r="D655" s="18"/>
      <c r="E655" s="19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9"/>
      <c r="W655" s="5">
        <f t="shared" si="179"/>
        <v>0</v>
      </c>
    </row>
    <row r="656" spans="1:23" x14ac:dyDescent="0.25">
      <c r="A656" s="2" t="str">
        <f t="shared" si="178"/>
        <v/>
      </c>
      <c r="B656" s="18"/>
      <c r="C656" s="18"/>
      <c r="D656" s="18"/>
      <c r="E656" s="19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9"/>
      <c r="W656" s="5">
        <f t="shared" si="179"/>
        <v>0</v>
      </c>
    </row>
    <row r="657" spans="1:23" x14ac:dyDescent="0.25">
      <c r="A657" s="2" t="str">
        <f t="shared" si="178"/>
        <v/>
      </c>
      <c r="B657" s="18"/>
      <c r="C657" s="18"/>
      <c r="D657" s="18"/>
      <c r="E657" s="19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9"/>
      <c r="W657" s="5">
        <f t="shared" si="179"/>
        <v>0</v>
      </c>
    </row>
    <row r="658" spans="1:23" x14ac:dyDescent="0.25">
      <c r="A658" s="2" t="str">
        <f t="shared" si="178"/>
        <v/>
      </c>
      <c r="B658" s="18"/>
      <c r="C658" s="18"/>
      <c r="D658" s="18"/>
      <c r="E658" s="19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9"/>
      <c r="W658" s="5">
        <f t="shared" si="179"/>
        <v>0</v>
      </c>
    </row>
    <row r="659" spans="1:23" x14ac:dyDescent="0.25">
      <c r="A659" s="2" t="str">
        <f t="shared" si="178"/>
        <v/>
      </c>
      <c r="B659" s="18"/>
      <c r="C659" s="18"/>
      <c r="D659" s="18"/>
      <c r="E659" s="19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9"/>
      <c r="W659" s="5">
        <f t="shared" si="179"/>
        <v>0</v>
      </c>
    </row>
    <row r="660" spans="1:23" x14ac:dyDescent="0.25">
      <c r="A660" s="2" t="str">
        <f t="shared" si="178"/>
        <v/>
      </c>
      <c r="B660" s="18"/>
      <c r="C660" s="18"/>
      <c r="D660" s="18"/>
      <c r="E660" s="19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9"/>
      <c r="W660" s="5">
        <f t="shared" si="179"/>
        <v>0</v>
      </c>
    </row>
    <row r="661" spans="1:23" x14ac:dyDescent="0.25">
      <c r="A661" s="2" t="str">
        <f t="shared" si="178"/>
        <v/>
      </c>
      <c r="B661" s="18"/>
      <c r="C661" s="18"/>
      <c r="D661" s="18"/>
      <c r="E661" s="19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9"/>
      <c r="W661" s="5">
        <f t="shared" si="179"/>
        <v>0</v>
      </c>
    </row>
    <row r="662" spans="1:23" x14ac:dyDescent="0.25">
      <c r="A662" s="2" t="str">
        <f t="shared" si="178"/>
        <v/>
      </c>
      <c r="B662" s="18"/>
      <c r="C662" s="18"/>
      <c r="D662" s="18"/>
      <c r="E662" s="19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9"/>
      <c r="W662" s="5">
        <f t="shared" si="179"/>
        <v>0</v>
      </c>
    </row>
    <row r="663" spans="1:23" x14ac:dyDescent="0.25">
      <c r="A663" s="2" t="str">
        <f t="shared" si="178"/>
        <v/>
      </c>
      <c r="B663" s="18"/>
      <c r="C663" s="18"/>
      <c r="D663" s="18"/>
      <c r="E663" s="19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9"/>
      <c r="W663" s="5">
        <f t="shared" si="179"/>
        <v>0</v>
      </c>
    </row>
    <row r="664" spans="1:23" x14ac:dyDescent="0.25">
      <c r="A664" s="2" t="str">
        <f t="shared" si="178"/>
        <v/>
      </c>
      <c r="B664" s="18"/>
      <c r="C664" s="18"/>
      <c r="D664" s="18"/>
      <c r="E664" s="19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9"/>
      <c r="W664" s="5">
        <f t="shared" si="179"/>
        <v>0</v>
      </c>
    </row>
    <row r="665" spans="1:23" x14ac:dyDescent="0.25">
      <c r="A665" s="2" t="str">
        <f t="shared" si="178"/>
        <v/>
      </c>
      <c r="B665" s="18"/>
      <c r="C665" s="18"/>
      <c r="D665" s="18"/>
      <c r="E665" s="19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9"/>
      <c r="W665" s="5">
        <f t="shared" si="179"/>
        <v>0</v>
      </c>
    </row>
    <row r="666" spans="1:23" x14ac:dyDescent="0.25">
      <c r="A666" s="2" t="str">
        <f t="shared" si="178"/>
        <v/>
      </c>
      <c r="B666" s="18"/>
      <c r="C666" s="18"/>
      <c r="D666" s="18"/>
      <c r="E666" s="19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9"/>
      <c r="W666" s="5">
        <f t="shared" si="179"/>
        <v>0</v>
      </c>
    </row>
    <row r="667" spans="1:23" x14ac:dyDescent="0.25">
      <c r="A667" s="2" t="str">
        <f t="shared" si="178"/>
        <v/>
      </c>
      <c r="B667" s="18"/>
      <c r="C667" s="18"/>
      <c r="D667" s="18"/>
      <c r="E667" s="19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9"/>
      <c r="W667" s="5">
        <f t="shared" si="179"/>
        <v>0</v>
      </c>
    </row>
    <row r="668" spans="1:23" x14ac:dyDescent="0.25">
      <c r="A668" s="2" t="str">
        <f t="shared" si="178"/>
        <v/>
      </c>
      <c r="B668" s="18"/>
      <c r="C668" s="18"/>
      <c r="D668" s="18"/>
      <c r="E668" s="19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9"/>
      <c r="W668" s="5">
        <f t="shared" si="179"/>
        <v>0</v>
      </c>
    </row>
    <row r="669" spans="1:23" x14ac:dyDescent="0.25">
      <c r="A669" s="2" t="str">
        <f t="shared" si="178"/>
        <v/>
      </c>
      <c r="B669" s="18"/>
      <c r="C669" s="18"/>
      <c r="D669" s="18"/>
      <c r="E669" s="19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9"/>
      <c r="W669" s="5">
        <f t="shared" si="179"/>
        <v>0</v>
      </c>
    </row>
    <row r="670" spans="1:23" x14ac:dyDescent="0.25">
      <c r="A670" s="2" t="str">
        <f t="shared" si="178"/>
        <v/>
      </c>
      <c r="B670" s="18"/>
      <c r="C670" s="18"/>
      <c r="D670" s="18"/>
      <c r="E670" s="19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9"/>
      <c r="W670" s="5">
        <f t="shared" si="179"/>
        <v>0</v>
      </c>
    </row>
    <row r="671" spans="1:23" x14ac:dyDescent="0.25">
      <c r="A671" s="2" t="str">
        <f t="shared" si="178"/>
        <v/>
      </c>
      <c r="B671" s="18"/>
      <c r="C671" s="18"/>
      <c r="D671" s="18"/>
      <c r="E671" s="19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9"/>
      <c r="W671" s="5">
        <f t="shared" si="179"/>
        <v>0</v>
      </c>
    </row>
    <row r="672" spans="1:23" x14ac:dyDescent="0.25">
      <c r="A672" s="2" t="str">
        <f t="shared" si="178"/>
        <v/>
      </c>
      <c r="B672" s="18"/>
      <c r="C672" s="18"/>
      <c r="D672" s="18"/>
      <c r="E672" s="19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9"/>
      <c r="W672" s="5">
        <f t="shared" si="179"/>
        <v>0</v>
      </c>
    </row>
    <row r="673" spans="1:23" x14ac:dyDescent="0.25">
      <c r="A673" s="2" t="str">
        <f t="shared" si="178"/>
        <v/>
      </c>
      <c r="B673" s="18"/>
      <c r="C673" s="18"/>
      <c r="D673" s="18"/>
      <c r="E673" s="19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9"/>
      <c r="W673" s="5">
        <f t="shared" si="179"/>
        <v>0</v>
      </c>
    </row>
    <row r="674" spans="1:23" x14ac:dyDescent="0.25">
      <c r="A674" s="2" t="str">
        <f t="shared" si="178"/>
        <v/>
      </c>
      <c r="B674" s="18"/>
      <c r="C674" s="18"/>
      <c r="D674" s="18"/>
      <c r="E674" s="19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9"/>
      <c r="W674" s="5">
        <f t="shared" si="179"/>
        <v>0</v>
      </c>
    </row>
    <row r="675" spans="1:23" x14ac:dyDescent="0.25">
      <c r="A675" s="2" t="str">
        <f t="shared" si="178"/>
        <v/>
      </c>
      <c r="B675" s="18"/>
      <c r="C675" s="18"/>
      <c r="D675" s="18"/>
      <c r="E675" s="19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9"/>
      <c r="W675" s="5">
        <f t="shared" si="179"/>
        <v>0</v>
      </c>
    </row>
    <row r="676" spans="1:23" x14ac:dyDescent="0.25">
      <c r="A676" s="2" t="str">
        <f t="shared" si="178"/>
        <v/>
      </c>
      <c r="B676" s="18"/>
      <c r="C676" s="18"/>
      <c r="D676" s="18"/>
      <c r="E676" s="19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9"/>
      <c r="W676" s="5">
        <f t="shared" si="179"/>
        <v>0</v>
      </c>
    </row>
    <row r="677" spans="1:23" x14ac:dyDescent="0.25">
      <c r="A677" s="2" t="str">
        <f t="shared" si="178"/>
        <v/>
      </c>
      <c r="B677" s="18"/>
      <c r="C677" s="18"/>
      <c r="D677" s="18"/>
      <c r="E677" s="19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9"/>
      <c r="W677" s="5">
        <f t="shared" si="179"/>
        <v>0</v>
      </c>
    </row>
    <row r="678" spans="1:23" x14ac:dyDescent="0.25">
      <c r="A678" s="2" t="str">
        <f t="shared" si="178"/>
        <v/>
      </c>
      <c r="B678" s="18"/>
      <c r="C678" s="18"/>
      <c r="D678" s="18"/>
      <c r="E678" s="19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9"/>
      <c r="W678" s="5">
        <f t="shared" si="179"/>
        <v>0</v>
      </c>
    </row>
    <row r="679" spans="1:23" x14ac:dyDescent="0.25">
      <c r="A679" s="2" t="str">
        <f t="shared" si="178"/>
        <v/>
      </c>
      <c r="B679" s="18"/>
      <c r="C679" s="18"/>
      <c r="D679" s="18"/>
      <c r="E679" s="19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9"/>
      <c r="W679" s="5">
        <f t="shared" si="179"/>
        <v>0</v>
      </c>
    </row>
    <row r="680" spans="1:23" x14ac:dyDescent="0.25">
      <c r="A680" s="2" t="str">
        <f t="shared" si="178"/>
        <v/>
      </c>
      <c r="B680" s="18"/>
      <c r="C680" s="18"/>
      <c r="D680" s="18"/>
      <c r="E680" s="19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9"/>
      <c r="W680" s="5">
        <f t="shared" si="179"/>
        <v>0</v>
      </c>
    </row>
    <row r="681" spans="1:23" x14ac:dyDescent="0.25">
      <c r="A681" s="2" t="str">
        <f t="shared" ref="A681:A744" si="180">IF(B681&lt;&gt;"",A680+1,"")</f>
        <v/>
      </c>
      <c r="B681" s="18"/>
      <c r="C681" s="18"/>
      <c r="D681" s="18"/>
      <c r="E681" s="19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9"/>
      <c r="W681" s="5">
        <f t="shared" si="179"/>
        <v>0</v>
      </c>
    </row>
    <row r="682" spans="1:23" x14ac:dyDescent="0.25">
      <c r="A682" s="2" t="str">
        <f t="shared" si="180"/>
        <v/>
      </c>
      <c r="B682" s="18"/>
      <c r="C682" s="18"/>
      <c r="D682" s="18"/>
      <c r="E682" s="19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9"/>
      <c r="W682" s="5">
        <f t="shared" si="179"/>
        <v>0</v>
      </c>
    </row>
    <row r="683" spans="1:23" x14ac:dyDescent="0.25">
      <c r="A683" s="2" t="str">
        <f t="shared" si="180"/>
        <v/>
      </c>
      <c r="B683" s="18"/>
      <c r="C683" s="18"/>
      <c r="D683" s="18"/>
      <c r="E683" s="19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9"/>
      <c r="W683" s="5">
        <f t="shared" si="179"/>
        <v>0</v>
      </c>
    </row>
    <row r="684" spans="1:23" x14ac:dyDescent="0.25">
      <c r="A684" s="2" t="str">
        <f t="shared" si="180"/>
        <v/>
      </c>
      <c r="B684" s="18"/>
      <c r="C684" s="18"/>
      <c r="D684" s="18"/>
      <c r="E684" s="19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9"/>
      <c r="W684" s="5">
        <f t="shared" si="179"/>
        <v>0</v>
      </c>
    </row>
    <row r="685" spans="1:23" x14ac:dyDescent="0.25">
      <c r="A685" s="2" t="str">
        <f t="shared" si="180"/>
        <v/>
      </c>
      <c r="B685" s="18"/>
      <c r="C685" s="18"/>
      <c r="D685" s="18"/>
      <c r="E685" s="19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9"/>
      <c r="W685" s="5">
        <f t="shared" si="179"/>
        <v>0</v>
      </c>
    </row>
    <row r="686" spans="1:23" x14ac:dyDescent="0.25">
      <c r="A686" s="2" t="str">
        <f t="shared" si="180"/>
        <v/>
      </c>
      <c r="B686" s="18"/>
      <c r="C686" s="18"/>
      <c r="D686" s="18"/>
      <c r="E686" s="19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9"/>
      <c r="W686" s="5">
        <f t="shared" si="179"/>
        <v>0</v>
      </c>
    </row>
    <row r="687" spans="1:23" x14ac:dyDescent="0.25">
      <c r="A687" s="2" t="str">
        <f t="shared" si="180"/>
        <v/>
      </c>
      <c r="B687" s="3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4"/>
      <c r="W687" s="5">
        <f t="shared" si="179"/>
        <v>0</v>
      </c>
    </row>
    <row r="688" spans="1:23" x14ac:dyDescent="0.25">
      <c r="A688" s="2" t="str">
        <f t="shared" si="180"/>
        <v/>
      </c>
      <c r="B688" s="18"/>
      <c r="C688" s="18"/>
      <c r="D688" s="18"/>
      <c r="E688" s="19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9"/>
      <c r="W688" s="5">
        <f t="shared" si="179"/>
        <v>0</v>
      </c>
    </row>
    <row r="689" spans="1:23" x14ac:dyDescent="0.25">
      <c r="A689" s="2" t="str">
        <f t="shared" si="180"/>
        <v/>
      </c>
      <c r="B689" s="18"/>
      <c r="C689" s="18"/>
      <c r="D689" s="18"/>
      <c r="E689" s="19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9"/>
      <c r="W689" s="5">
        <f t="shared" si="179"/>
        <v>0</v>
      </c>
    </row>
    <row r="690" spans="1:23" x14ac:dyDescent="0.25">
      <c r="A690" s="2" t="str">
        <f t="shared" si="180"/>
        <v/>
      </c>
      <c r="B690" s="18"/>
      <c r="C690" s="18"/>
      <c r="D690" s="18"/>
      <c r="E690" s="19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9"/>
      <c r="W690" s="5">
        <f t="shared" si="179"/>
        <v>0</v>
      </c>
    </row>
    <row r="691" spans="1:23" x14ac:dyDescent="0.25">
      <c r="A691" s="2" t="str">
        <f t="shared" si="180"/>
        <v/>
      </c>
      <c r="B691" s="18"/>
      <c r="C691" s="18"/>
      <c r="D691" s="18"/>
      <c r="E691" s="19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9"/>
      <c r="W691" s="5">
        <f t="shared" si="179"/>
        <v>0</v>
      </c>
    </row>
    <row r="692" spans="1:23" x14ac:dyDescent="0.25">
      <c r="A692" s="2" t="str">
        <f t="shared" si="180"/>
        <v/>
      </c>
      <c r="B692" s="18"/>
      <c r="C692" s="18"/>
      <c r="D692" s="18"/>
      <c r="E692" s="19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9"/>
      <c r="W692" s="5">
        <f t="shared" si="179"/>
        <v>0</v>
      </c>
    </row>
    <row r="693" spans="1:23" x14ac:dyDescent="0.25">
      <c r="A693" s="2" t="str">
        <f t="shared" si="180"/>
        <v/>
      </c>
      <c r="B693" s="18"/>
      <c r="C693" s="18"/>
      <c r="D693" s="18"/>
      <c r="E693" s="19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9"/>
      <c r="W693" s="5">
        <f t="shared" si="179"/>
        <v>0</v>
      </c>
    </row>
    <row r="694" spans="1:23" x14ac:dyDescent="0.25">
      <c r="A694" s="2" t="str">
        <f t="shared" si="180"/>
        <v/>
      </c>
      <c r="B694" s="18"/>
      <c r="C694" s="18"/>
      <c r="D694" s="18"/>
      <c r="E694" s="19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9"/>
      <c r="W694" s="5">
        <f t="shared" si="179"/>
        <v>0</v>
      </c>
    </row>
    <row r="695" spans="1:23" x14ac:dyDescent="0.25">
      <c r="A695" s="2" t="str">
        <f t="shared" si="180"/>
        <v/>
      </c>
      <c r="B695" s="18"/>
      <c r="C695" s="18"/>
      <c r="D695" s="18"/>
      <c r="E695" s="19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9"/>
      <c r="W695" s="5">
        <f t="shared" si="179"/>
        <v>0</v>
      </c>
    </row>
    <row r="696" spans="1:23" x14ac:dyDescent="0.25">
      <c r="A696" s="2" t="str">
        <f t="shared" si="180"/>
        <v/>
      </c>
      <c r="B696" s="18"/>
      <c r="C696" s="18"/>
      <c r="D696" s="18"/>
      <c r="E696" s="19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9"/>
      <c r="W696" s="5">
        <f t="shared" si="179"/>
        <v>0</v>
      </c>
    </row>
    <row r="697" spans="1:23" x14ac:dyDescent="0.25">
      <c r="A697" s="2" t="str">
        <f t="shared" si="180"/>
        <v/>
      </c>
      <c r="B697" s="18"/>
      <c r="C697" s="18"/>
      <c r="D697" s="18"/>
      <c r="E697" s="19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9"/>
      <c r="W697" s="5">
        <f t="shared" si="179"/>
        <v>0</v>
      </c>
    </row>
    <row r="698" spans="1:23" x14ac:dyDescent="0.25">
      <c r="A698" s="2" t="str">
        <f t="shared" si="180"/>
        <v/>
      </c>
      <c r="B698" s="18"/>
      <c r="C698" s="18"/>
      <c r="D698" s="18"/>
      <c r="E698" s="19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9"/>
      <c r="W698" s="5">
        <f t="shared" si="179"/>
        <v>0</v>
      </c>
    </row>
    <row r="699" spans="1:23" x14ac:dyDescent="0.25">
      <c r="A699" s="2" t="str">
        <f t="shared" si="180"/>
        <v/>
      </c>
      <c r="B699" s="18"/>
      <c r="C699" s="18"/>
      <c r="D699" s="18"/>
      <c r="E699" s="19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9"/>
      <c r="W699" s="5">
        <f t="shared" si="179"/>
        <v>0</v>
      </c>
    </row>
    <row r="700" spans="1:23" x14ac:dyDescent="0.25">
      <c r="A700" s="2" t="str">
        <f t="shared" si="180"/>
        <v/>
      </c>
      <c r="B700" s="18"/>
      <c r="C700" s="18"/>
      <c r="D700" s="18"/>
      <c r="E700" s="19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9"/>
      <c r="W700" s="5">
        <f t="shared" si="179"/>
        <v>0</v>
      </c>
    </row>
    <row r="701" spans="1:23" x14ac:dyDescent="0.25">
      <c r="A701" s="2" t="str">
        <f t="shared" si="180"/>
        <v/>
      </c>
      <c r="B701" s="3"/>
      <c r="C701" s="3"/>
      <c r="D701" s="18"/>
      <c r="E701" s="19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9"/>
      <c r="W701" s="5">
        <f t="shared" si="179"/>
        <v>0</v>
      </c>
    </row>
    <row r="702" spans="1:23" x14ac:dyDescent="0.25">
      <c r="A702" s="2" t="str">
        <f t="shared" si="180"/>
        <v/>
      </c>
      <c r="B702" s="18"/>
      <c r="C702" s="18"/>
      <c r="D702" s="18"/>
      <c r="E702" s="19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9"/>
      <c r="W702" s="5">
        <f t="shared" si="179"/>
        <v>0</v>
      </c>
    </row>
    <row r="703" spans="1:23" x14ac:dyDescent="0.25">
      <c r="A703" s="2" t="str">
        <f t="shared" si="180"/>
        <v/>
      </c>
      <c r="B703" s="18"/>
      <c r="C703" s="18"/>
      <c r="D703" s="18"/>
      <c r="E703" s="19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9"/>
      <c r="W703" s="5">
        <f t="shared" si="179"/>
        <v>0</v>
      </c>
    </row>
    <row r="704" spans="1:23" x14ac:dyDescent="0.25">
      <c r="A704" s="2" t="str">
        <f t="shared" si="180"/>
        <v/>
      </c>
      <c r="B704" s="18"/>
      <c r="C704" s="18"/>
      <c r="D704" s="18"/>
      <c r="E704" s="19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9"/>
      <c r="W704" s="5">
        <f t="shared" si="179"/>
        <v>0</v>
      </c>
    </row>
    <row r="705" spans="1:23" x14ac:dyDescent="0.25">
      <c r="A705" s="2" t="str">
        <f t="shared" si="180"/>
        <v/>
      </c>
      <c r="B705" s="18"/>
      <c r="C705" s="18"/>
      <c r="D705" s="18"/>
      <c r="E705" s="19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9"/>
      <c r="W705" s="5">
        <f t="shared" si="179"/>
        <v>0</v>
      </c>
    </row>
    <row r="706" spans="1:23" x14ac:dyDescent="0.25">
      <c r="A706" s="2" t="str">
        <f t="shared" si="180"/>
        <v/>
      </c>
      <c r="B706" s="18"/>
      <c r="C706" s="18"/>
      <c r="D706" s="18"/>
      <c r="E706" s="19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9"/>
      <c r="W706" s="5">
        <f t="shared" ref="W706:W769" si="181">SUM(F706:U706)</f>
        <v>0</v>
      </c>
    </row>
    <row r="707" spans="1:23" x14ac:dyDescent="0.25">
      <c r="A707" s="2" t="str">
        <f t="shared" si="180"/>
        <v/>
      </c>
      <c r="B707" s="18"/>
      <c r="C707" s="18"/>
      <c r="D707" s="18"/>
      <c r="E707" s="19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9"/>
      <c r="W707" s="5">
        <f t="shared" si="181"/>
        <v>0</v>
      </c>
    </row>
    <row r="708" spans="1:23" x14ac:dyDescent="0.25">
      <c r="A708" s="2" t="str">
        <f t="shared" si="180"/>
        <v/>
      </c>
      <c r="B708" s="18"/>
      <c r="C708" s="18"/>
      <c r="D708" s="18"/>
      <c r="E708" s="19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9"/>
      <c r="W708" s="5">
        <f t="shared" si="181"/>
        <v>0</v>
      </c>
    </row>
    <row r="709" spans="1:23" x14ac:dyDescent="0.25">
      <c r="A709" s="2" t="str">
        <f t="shared" si="180"/>
        <v/>
      </c>
      <c r="B709" s="18"/>
      <c r="C709" s="18"/>
      <c r="D709" s="18"/>
      <c r="E709" s="19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9"/>
      <c r="W709" s="5">
        <f t="shared" si="181"/>
        <v>0</v>
      </c>
    </row>
    <row r="710" spans="1:23" x14ac:dyDescent="0.25">
      <c r="A710" s="2" t="str">
        <f t="shared" si="180"/>
        <v/>
      </c>
      <c r="B710" s="18"/>
      <c r="C710" s="18"/>
      <c r="D710" s="18"/>
      <c r="E710" s="19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9"/>
      <c r="W710" s="5">
        <f t="shared" si="181"/>
        <v>0</v>
      </c>
    </row>
    <row r="711" spans="1:23" x14ac:dyDescent="0.25">
      <c r="A711" s="2" t="str">
        <f t="shared" si="180"/>
        <v/>
      </c>
      <c r="B711" s="18"/>
      <c r="C711" s="18"/>
      <c r="D711" s="18"/>
      <c r="E711" s="19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3"/>
      <c r="T711" s="18"/>
      <c r="U711" s="18"/>
      <c r="V711" s="19"/>
      <c r="W711" s="5">
        <f t="shared" si="181"/>
        <v>0</v>
      </c>
    </row>
    <row r="712" spans="1:23" x14ac:dyDescent="0.25">
      <c r="A712" s="2" t="str">
        <f t="shared" si="180"/>
        <v/>
      </c>
      <c r="B712" s="18"/>
      <c r="C712" s="18"/>
      <c r="D712" s="18"/>
      <c r="E712" s="19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9"/>
      <c r="W712" s="5">
        <f t="shared" si="181"/>
        <v>0</v>
      </c>
    </row>
    <row r="713" spans="1:23" x14ac:dyDescent="0.25">
      <c r="A713" s="2" t="str">
        <f t="shared" si="180"/>
        <v/>
      </c>
      <c r="B713" s="18"/>
      <c r="C713" s="18"/>
      <c r="D713" s="18"/>
      <c r="E713" s="19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9"/>
      <c r="W713" s="5">
        <f t="shared" si="181"/>
        <v>0</v>
      </c>
    </row>
    <row r="714" spans="1:23" x14ac:dyDescent="0.25">
      <c r="A714" s="2" t="str">
        <f t="shared" si="180"/>
        <v/>
      </c>
      <c r="B714" s="18"/>
      <c r="C714" s="18"/>
      <c r="D714" s="18"/>
      <c r="E714" s="19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9"/>
      <c r="W714" s="5">
        <f t="shared" si="181"/>
        <v>0</v>
      </c>
    </row>
    <row r="715" spans="1:23" x14ac:dyDescent="0.25">
      <c r="A715" s="2" t="str">
        <f t="shared" si="180"/>
        <v/>
      </c>
      <c r="B715" s="18"/>
      <c r="C715" s="18"/>
      <c r="D715" s="18"/>
      <c r="E715" s="19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9"/>
      <c r="W715" s="5">
        <f t="shared" si="181"/>
        <v>0</v>
      </c>
    </row>
    <row r="716" spans="1:23" x14ac:dyDescent="0.25">
      <c r="A716" s="2" t="str">
        <f t="shared" si="180"/>
        <v/>
      </c>
      <c r="B716" s="18"/>
      <c r="C716" s="18"/>
      <c r="D716" s="18"/>
      <c r="E716" s="19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9"/>
      <c r="W716" s="5">
        <f t="shared" si="181"/>
        <v>0</v>
      </c>
    </row>
    <row r="717" spans="1:23" x14ac:dyDescent="0.25">
      <c r="A717" s="2" t="str">
        <f t="shared" si="180"/>
        <v/>
      </c>
      <c r="B717" s="18"/>
      <c r="C717" s="18"/>
      <c r="D717" s="18"/>
      <c r="E717" s="19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9"/>
      <c r="W717" s="5">
        <f t="shared" si="181"/>
        <v>0</v>
      </c>
    </row>
    <row r="718" spans="1:23" x14ac:dyDescent="0.25">
      <c r="A718" s="2" t="str">
        <f t="shared" si="180"/>
        <v/>
      </c>
      <c r="B718" s="18"/>
      <c r="C718" s="18"/>
      <c r="D718" s="18"/>
      <c r="E718" s="19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9"/>
      <c r="W718" s="5">
        <f t="shared" si="181"/>
        <v>0</v>
      </c>
    </row>
    <row r="719" spans="1:23" x14ac:dyDescent="0.25">
      <c r="A719" s="2" t="str">
        <f t="shared" si="180"/>
        <v/>
      </c>
      <c r="B719" s="18"/>
      <c r="C719" s="18"/>
      <c r="D719" s="18"/>
      <c r="E719" s="19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9"/>
      <c r="W719" s="5">
        <f t="shared" si="181"/>
        <v>0</v>
      </c>
    </row>
    <row r="720" spans="1:23" x14ac:dyDescent="0.25">
      <c r="A720" s="2" t="str">
        <f t="shared" si="180"/>
        <v/>
      </c>
      <c r="B720" s="18"/>
      <c r="C720" s="18"/>
      <c r="D720" s="18"/>
      <c r="E720" s="19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9"/>
      <c r="W720" s="5">
        <f t="shared" si="181"/>
        <v>0</v>
      </c>
    </row>
    <row r="721" spans="1:23" x14ac:dyDescent="0.25">
      <c r="A721" s="2" t="str">
        <f t="shared" si="180"/>
        <v/>
      </c>
      <c r="B721" s="18"/>
      <c r="C721" s="18"/>
      <c r="D721" s="18"/>
      <c r="E721" s="19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9"/>
      <c r="W721" s="5">
        <f t="shared" si="181"/>
        <v>0</v>
      </c>
    </row>
    <row r="722" spans="1:23" x14ac:dyDescent="0.25">
      <c r="A722" s="2" t="str">
        <f t="shared" si="180"/>
        <v/>
      </c>
      <c r="B722" s="18"/>
      <c r="C722" s="18"/>
      <c r="D722" s="18"/>
      <c r="E722" s="19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9"/>
      <c r="W722" s="5">
        <f t="shared" si="181"/>
        <v>0</v>
      </c>
    </row>
    <row r="723" spans="1:23" x14ac:dyDescent="0.25">
      <c r="A723" s="2" t="str">
        <f t="shared" si="180"/>
        <v/>
      </c>
      <c r="B723" s="18"/>
      <c r="C723" s="18"/>
      <c r="D723" s="18"/>
      <c r="E723" s="19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9"/>
      <c r="W723" s="5">
        <f t="shared" si="181"/>
        <v>0</v>
      </c>
    </row>
    <row r="724" spans="1:23" x14ac:dyDescent="0.25">
      <c r="A724" s="2" t="str">
        <f t="shared" si="180"/>
        <v/>
      </c>
      <c r="B724" s="18"/>
      <c r="C724" s="18"/>
      <c r="D724" s="18"/>
      <c r="E724" s="19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9"/>
      <c r="W724" s="5">
        <f t="shared" si="181"/>
        <v>0</v>
      </c>
    </row>
    <row r="725" spans="1:23" x14ac:dyDescent="0.25">
      <c r="A725" s="2" t="str">
        <f t="shared" si="180"/>
        <v/>
      </c>
      <c r="B725" s="18"/>
      <c r="C725" s="18"/>
      <c r="D725" s="18"/>
      <c r="E725" s="19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9"/>
      <c r="W725" s="5">
        <f t="shared" si="181"/>
        <v>0</v>
      </c>
    </row>
    <row r="726" spans="1:23" x14ac:dyDescent="0.25">
      <c r="A726" s="2" t="str">
        <f t="shared" si="180"/>
        <v/>
      </c>
      <c r="B726" s="18"/>
      <c r="C726" s="18"/>
      <c r="D726" s="18"/>
      <c r="E726" s="19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9"/>
      <c r="W726" s="5">
        <f t="shared" si="181"/>
        <v>0</v>
      </c>
    </row>
    <row r="727" spans="1:23" x14ac:dyDescent="0.25">
      <c r="A727" s="2" t="str">
        <f t="shared" si="180"/>
        <v/>
      </c>
      <c r="B727" s="18"/>
      <c r="C727" s="18"/>
      <c r="D727" s="18"/>
      <c r="E727" s="19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9"/>
      <c r="W727" s="5">
        <f t="shared" si="181"/>
        <v>0</v>
      </c>
    </row>
    <row r="728" spans="1:23" x14ac:dyDescent="0.25">
      <c r="A728" s="2" t="str">
        <f t="shared" si="180"/>
        <v/>
      </c>
      <c r="B728" s="18"/>
      <c r="C728" s="18"/>
      <c r="D728" s="18"/>
      <c r="E728" s="19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9"/>
      <c r="W728" s="5">
        <f t="shared" si="181"/>
        <v>0</v>
      </c>
    </row>
    <row r="729" spans="1:23" x14ac:dyDescent="0.25">
      <c r="A729" s="2" t="str">
        <f t="shared" si="180"/>
        <v/>
      </c>
      <c r="B729" s="18"/>
      <c r="C729" s="18"/>
      <c r="D729" s="18"/>
      <c r="E729" s="19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9"/>
      <c r="W729" s="5">
        <f t="shared" si="181"/>
        <v>0</v>
      </c>
    </row>
    <row r="730" spans="1:23" x14ac:dyDescent="0.25">
      <c r="A730" s="2" t="str">
        <f t="shared" si="180"/>
        <v/>
      </c>
      <c r="B730" s="18"/>
      <c r="C730" s="18"/>
      <c r="D730" s="18"/>
      <c r="E730" s="19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9"/>
      <c r="W730" s="5">
        <f t="shared" si="181"/>
        <v>0</v>
      </c>
    </row>
    <row r="731" spans="1:23" x14ac:dyDescent="0.25">
      <c r="A731" s="2" t="str">
        <f t="shared" si="180"/>
        <v/>
      </c>
      <c r="B731" s="18"/>
      <c r="C731" s="18"/>
      <c r="D731" s="18"/>
      <c r="E731" s="19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9"/>
      <c r="W731" s="5">
        <f t="shared" si="181"/>
        <v>0</v>
      </c>
    </row>
    <row r="732" spans="1:23" x14ac:dyDescent="0.25">
      <c r="A732" s="2" t="str">
        <f t="shared" si="180"/>
        <v/>
      </c>
      <c r="B732" s="18"/>
      <c r="C732" s="18"/>
      <c r="D732" s="18"/>
      <c r="E732" s="19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9"/>
      <c r="W732" s="5">
        <f t="shared" si="181"/>
        <v>0</v>
      </c>
    </row>
    <row r="733" spans="1:23" x14ac:dyDescent="0.25">
      <c r="A733" s="2" t="str">
        <f t="shared" si="180"/>
        <v/>
      </c>
      <c r="B733" s="18"/>
      <c r="C733" s="18"/>
      <c r="D733" s="18"/>
      <c r="E733" s="19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9"/>
      <c r="W733" s="5">
        <f t="shared" si="181"/>
        <v>0</v>
      </c>
    </row>
    <row r="734" spans="1:23" x14ac:dyDescent="0.25">
      <c r="A734" s="2" t="str">
        <f t="shared" si="180"/>
        <v/>
      </c>
      <c r="B734" s="18"/>
      <c r="C734" s="18"/>
      <c r="D734" s="18"/>
      <c r="E734" s="19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9"/>
      <c r="W734" s="5">
        <f t="shared" si="181"/>
        <v>0</v>
      </c>
    </row>
    <row r="735" spans="1:23" x14ac:dyDescent="0.25">
      <c r="A735" s="2" t="str">
        <f t="shared" si="180"/>
        <v/>
      </c>
      <c r="B735" s="18"/>
      <c r="C735" s="18"/>
      <c r="D735" s="18"/>
      <c r="E735" s="19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9"/>
      <c r="W735" s="5">
        <f t="shared" si="181"/>
        <v>0</v>
      </c>
    </row>
    <row r="736" spans="1:23" x14ac:dyDescent="0.25">
      <c r="A736" s="2" t="str">
        <f t="shared" si="180"/>
        <v/>
      </c>
      <c r="B736" s="18"/>
      <c r="C736" s="18"/>
      <c r="D736" s="18"/>
      <c r="E736" s="19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9"/>
      <c r="W736" s="5">
        <f t="shared" si="181"/>
        <v>0</v>
      </c>
    </row>
    <row r="737" spans="1:23" x14ac:dyDescent="0.25">
      <c r="A737" s="2" t="str">
        <f t="shared" si="180"/>
        <v/>
      </c>
      <c r="B737" s="18"/>
      <c r="C737" s="18"/>
      <c r="D737" s="18"/>
      <c r="E737" s="19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9"/>
      <c r="W737" s="5">
        <f t="shared" si="181"/>
        <v>0</v>
      </c>
    </row>
    <row r="738" spans="1:23" x14ac:dyDescent="0.25">
      <c r="A738" s="2" t="str">
        <f t="shared" si="180"/>
        <v/>
      </c>
      <c r="B738" s="18"/>
      <c r="C738" s="18"/>
      <c r="D738" s="18"/>
      <c r="E738" s="19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9"/>
      <c r="W738" s="5">
        <f t="shared" si="181"/>
        <v>0</v>
      </c>
    </row>
    <row r="739" spans="1:23" x14ac:dyDescent="0.25">
      <c r="A739" s="2" t="str">
        <f t="shared" si="180"/>
        <v/>
      </c>
      <c r="B739" s="18"/>
      <c r="C739" s="18"/>
      <c r="D739" s="18"/>
      <c r="E739" s="19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9"/>
      <c r="W739" s="5">
        <f t="shared" si="181"/>
        <v>0</v>
      </c>
    </row>
    <row r="740" spans="1:23" x14ac:dyDescent="0.25">
      <c r="A740" s="2" t="str">
        <f t="shared" si="180"/>
        <v/>
      </c>
      <c r="B740" s="18"/>
      <c r="C740" s="18"/>
      <c r="D740" s="18"/>
      <c r="E740" s="19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9"/>
      <c r="W740" s="5">
        <f t="shared" si="181"/>
        <v>0</v>
      </c>
    </row>
    <row r="741" spans="1:23" x14ac:dyDescent="0.25">
      <c r="A741" s="2" t="str">
        <f t="shared" si="180"/>
        <v/>
      </c>
      <c r="B741" s="18"/>
      <c r="C741" s="18"/>
      <c r="D741" s="18"/>
      <c r="E741" s="19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9"/>
      <c r="W741" s="5">
        <f t="shared" si="181"/>
        <v>0</v>
      </c>
    </row>
    <row r="742" spans="1:23" x14ac:dyDescent="0.25">
      <c r="A742" s="2" t="str">
        <f t="shared" si="180"/>
        <v/>
      </c>
      <c r="B742" s="18"/>
      <c r="C742" s="18"/>
      <c r="D742" s="18"/>
      <c r="E742" s="19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9"/>
      <c r="W742" s="5">
        <f t="shared" si="181"/>
        <v>0</v>
      </c>
    </row>
    <row r="743" spans="1:23" x14ac:dyDescent="0.25">
      <c r="A743" s="2" t="str">
        <f t="shared" si="180"/>
        <v/>
      </c>
      <c r="B743" s="18"/>
      <c r="C743" s="18"/>
      <c r="D743" s="18"/>
      <c r="E743" s="19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9"/>
      <c r="W743" s="5">
        <f t="shared" si="181"/>
        <v>0</v>
      </c>
    </row>
    <row r="744" spans="1:23" x14ac:dyDescent="0.25">
      <c r="A744" s="2" t="str">
        <f t="shared" si="180"/>
        <v/>
      </c>
      <c r="B744" s="18"/>
      <c r="C744" s="18"/>
      <c r="D744" s="18"/>
      <c r="E744" s="19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9"/>
      <c r="W744" s="5">
        <f t="shared" si="181"/>
        <v>0</v>
      </c>
    </row>
    <row r="745" spans="1:23" x14ac:dyDescent="0.25">
      <c r="A745" s="2" t="str">
        <f t="shared" ref="A745:A808" si="182">IF(B745&lt;&gt;"",A744+1,"")</f>
        <v/>
      </c>
      <c r="B745" s="18"/>
      <c r="C745" s="18"/>
      <c r="D745" s="18"/>
      <c r="E745" s="19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9"/>
      <c r="W745" s="5">
        <f t="shared" si="181"/>
        <v>0</v>
      </c>
    </row>
    <row r="746" spans="1:23" x14ac:dyDescent="0.25">
      <c r="A746" s="2" t="str">
        <f t="shared" si="182"/>
        <v/>
      </c>
      <c r="B746" s="18"/>
      <c r="C746" s="18"/>
      <c r="D746" s="18"/>
      <c r="E746" s="19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9"/>
      <c r="W746" s="5">
        <f t="shared" si="181"/>
        <v>0</v>
      </c>
    </row>
    <row r="747" spans="1:23" x14ac:dyDescent="0.25">
      <c r="A747" s="2" t="str">
        <f t="shared" si="182"/>
        <v/>
      </c>
      <c r="B747" s="18"/>
      <c r="C747" s="18"/>
      <c r="D747" s="18"/>
      <c r="E747" s="19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9"/>
      <c r="W747" s="5">
        <f t="shared" si="181"/>
        <v>0</v>
      </c>
    </row>
    <row r="748" spans="1:23" x14ac:dyDescent="0.25">
      <c r="A748" s="2" t="str">
        <f t="shared" si="182"/>
        <v/>
      </c>
      <c r="B748" s="18"/>
      <c r="C748" s="18"/>
      <c r="D748" s="18"/>
      <c r="E748" s="19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9"/>
      <c r="W748" s="5">
        <f t="shared" si="181"/>
        <v>0</v>
      </c>
    </row>
    <row r="749" spans="1:23" x14ac:dyDescent="0.25">
      <c r="A749" s="2" t="str">
        <f t="shared" si="182"/>
        <v/>
      </c>
      <c r="B749" s="18"/>
      <c r="C749" s="18"/>
      <c r="D749" s="18"/>
      <c r="E749" s="19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9"/>
      <c r="W749" s="5">
        <f t="shared" si="181"/>
        <v>0</v>
      </c>
    </row>
    <row r="750" spans="1:23" x14ac:dyDescent="0.25">
      <c r="A750" s="2" t="str">
        <f t="shared" si="182"/>
        <v/>
      </c>
      <c r="B750" s="18"/>
      <c r="C750" s="18"/>
      <c r="D750" s="18"/>
      <c r="E750" s="19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9"/>
      <c r="W750" s="5">
        <f t="shared" si="181"/>
        <v>0</v>
      </c>
    </row>
    <row r="751" spans="1:23" x14ac:dyDescent="0.25">
      <c r="A751" s="2" t="str">
        <f t="shared" si="182"/>
        <v/>
      </c>
      <c r="B751" s="18"/>
      <c r="C751" s="18"/>
      <c r="D751" s="18"/>
      <c r="E751" s="19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9"/>
      <c r="W751" s="5">
        <f t="shared" si="181"/>
        <v>0</v>
      </c>
    </row>
    <row r="752" spans="1:23" x14ac:dyDescent="0.25">
      <c r="A752" s="2" t="str">
        <f t="shared" si="182"/>
        <v/>
      </c>
      <c r="B752" s="18"/>
      <c r="C752" s="18"/>
      <c r="D752" s="18"/>
      <c r="E752" s="19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9"/>
      <c r="W752" s="5">
        <f t="shared" si="181"/>
        <v>0</v>
      </c>
    </row>
    <row r="753" spans="1:23" x14ac:dyDescent="0.25">
      <c r="A753" s="2" t="str">
        <f t="shared" si="182"/>
        <v/>
      </c>
      <c r="B753" s="18"/>
      <c r="C753" s="18"/>
      <c r="D753" s="18"/>
      <c r="E753" s="19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9"/>
      <c r="W753" s="5">
        <f t="shared" si="181"/>
        <v>0</v>
      </c>
    </row>
    <row r="754" spans="1:23" x14ac:dyDescent="0.25">
      <c r="A754" s="2" t="str">
        <f t="shared" si="182"/>
        <v/>
      </c>
      <c r="B754" s="18"/>
      <c r="C754" s="18"/>
      <c r="D754" s="18"/>
      <c r="E754" s="19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9"/>
      <c r="W754" s="5">
        <f t="shared" si="181"/>
        <v>0</v>
      </c>
    </row>
    <row r="755" spans="1:23" x14ac:dyDescent="0.25">
      <c r="A755" s="2" t="str">
        <f t="shared" si="182"/>
        <v/>
      </c>
      <c r="B755" s="18"/>
      <c r="C755" s="18"/>
      <c r="D755" s="18"/>
      <c r="E755" s="19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9"/>
      <c r="W755" s="5">
        <f t="shared" si="181"/>
        <v>0</v>
      </c>
    </row>
    <row r="756" spans="1:23" x14ac:dyDescent="0.25">
      <c r="A756" s="2" t="str">
        <f t="shared" si="182"/>
        <v/>
      </c>
      <c r="B756" s="18"/>
      <c r="C756" s="18"/>
      <c r="D756" s="18"/>
      <c r="E756" s="19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9"/>
      <c r="W756" s="5">
        <f t="shared" si="181"/>
        <v>0</v>
      </c>
    </row>
    <row r="757" spans="1:23" x14ac:dyDescent="0.25">
      <c r="A757" s="2" t="str">
        <f t="shared" si="182"/>
        <v/>
      </c>
      <c r="B757" s="18"/>
      <c r="C757" s="18"/>
      <c r="D757" s="18"/>
      <c r="E757" s="19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9"/>
      <c r="W757" s="5">
        <f t="shared" si="181"/>
        <v>0</v>
      </c>
    </row>
    <row r="758" spans="1:23" x14ac:dyDescent="0.25">
      <c r="A758" s="2" t="str">
        <f t="shared" si="182"/>
        <v/>
      </c>
      <c r="B758" s="18"/>
      <c r="C758" s="18"/>
      <c r="D758" s="18"/>
      <c r="E758" s="19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9"/>
      <c r="W758" s="5">
        <f t="shared" si="181"/>
        <v>0</v>
      </c>
    </row>
    <row r="759" spans="1:23" x14ac:dyDescent="0.25">
      <c r="A759" s="2" t="str">
        <f t="shared" si="182"/>
        <v/>
      </c>
      <c r="B759" s="18"/>
      <c r="C759" s="18"/>
      <c r="D759" s="18"/>
      <c r="E759" s="19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9"/>
      <c r="W759" s="5">
        <f t="shared" si="181"/>
        <v>0</v>
      </c>
    </row>
    <row r="760" spans="1:23" x14ac:dyDescent="0.25">
      <c r="A760" s="2" t="str">
        <f t="shared" si="182"/>
        <v/>
      </c>
      <c r="B760" s="18"/>
      <c r="C760" s="18"/>
      <c r="D760" s="18"/>
      <c r="E760" s="19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9"/>
      <c r="W760" s="5">
        <f t="shared" si="181"/>
        <v>0</v>
      </c>
    </row>
    <row r="761" spans="1:23" x14ac:dyDescent="0.25">
      <c r="A761" s="2" t="str">
        <f t="shared" si="182"/>
        <v/>
      </c>
      <c r="B761" s="18"/>
      <c r="C761" s="18"/>
      <c r="D761" s="18"/>
      <c r="E761" s="19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9"/>
      <c r="W761" s="5">
        <f t="shared" si="181"/>
        <v>0</v>
      </c>
    </row>
    <row r="762" spans="1:23" x14ac:dyDescent="0.25">
      <c r="A762" s="2" t="str">
        <f t="shared" si="182"/>
        <v/>
      </c>
      <c r="B762" s="18"/>
      <c r="C762" s="18"/>
      <c r="D762" s="18"/>
      <c r="E762" s="19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9"/>
      <c r="W762" s="5">
        <f t="shared" si="181"/>
        <v>0</v>
      </c>
    </row>
    <row r="763" spans="1:23" x14ac:dyDescent="0.25">
      <c r="A763" s="2" t="str">
        <f t="shared" si="182"/>
        <v/>
      </c>
      <c r="B763" s="18"/>
      <c r="C763" s="18"/>
      <c r="D763" s="18"/>
      <c r="E763" s="19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9"/>
      <c r="W763" s="5">
        <f t="shared" si="181"/>
        <v>0</v>
      </c>
    </row>
    <row r="764" spans="1:23" x14ac:dyDescent="0.25">
      <c r="A764" s="2" t="str">
        <f t="shared" si="182"/>
        <v/>
      </c>
      <c r="B764" s="18"/>
      <c r="C764" s="18"/>
      <c r="D764" s="18"/>
      <c r="E764" s="19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9"/>
      <c r="W764" s="5">
        <f t="shared" si="181"/>
        <v>0</v>
      </c>
    </row>
    <row r="765" spans="1:23" x14ac:dyDescent="0.25">
      <c r="A765" s="2" t="str">
        <f t="shared" si="182"/>
        <v/>
      </c>
      <c r="B765" s="18"/>
      <c r="C765" s="18"/>
      <c r="D765" s="18"/>
      <c r="E765" s="19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9"/>
      <c r="W765" s="5">
        <f t="shared" si="181"/>
        <v>0</v>
      </c>
    </row>
    <row r="766" spans="1:23" x14ac:dyDescent="0.25">
      <c r="A766" s="2" t="str">
        <f t="shared" si="182"/>
        <v/>
      </c>
      <c r="B766" s="18"/>
      <c r="C766" s="18"/>
      <c r="D766" s="18"/>
      <c r="E766" s="19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9"/>
      <c r="W766" s="5">
        <f t="shared" si="181"/>
        <v>0</v>
      </c>
    </row>
    <row r="767" spans="1:23" x14ac:dyDescent="0.25">
      <c r="A767" s="2" t="str">
        <f t="shared" si="182"/>
        <v/>
      </c>
      <c r="B767" s="18"/>
      <c r="C767" s="18"/>
      <c r="D767" s="18"/>
      <c r="E767" s="19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9"/>
      <c r="W767" s="5">
        <f t="shared" si="181"/>
        <v>0</v>
      </c>
    </row>
    <row r="768" spans="1:23" x14ac:dyDescent="0.25">
      <c r="A768" s="2" t="str">
        <f t="shared" si="182"/>
        <v/>
      </c>
      <c r="B768" s="18"/>
      <c r="C768" s="18"/>
      <c r="D768" s="18"/>
      <c r="E768" s="19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9"/>
      <c r="W768" s="5">
        <f t="shared" si="181"/>
        <v>0</v>
      </c>
    </row>
    <row r="769" spans="1:23" x14ac:dyDescent="0.25">
      <c r="A769" s="2" t="str">
        <f t="shared" si="182"/>
        <v/>
      </c>
      <c r="B769" s="18"/>
      <c r="C769" s="18"/>
      <c r="D769" s="18"/>
      <c r="E769" s="19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9"/>
      <c r="W769" s="5">
        <f t="shared" si="181"/>
        <v>0</v>
      </c>
    </row>
    <row r="770" spans="1:23" x14ac:dyDescent="0.25">
      <c r="A770" s="2" t="str">
        <f t="shared" si="182"/>
        <v/>
      </c>
      <c r="B770" s="18"/>
      <c r="C770" s="18"/>
      <c r="D770" s="18"/>
      <c r="E770" s="19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9"/>
      <c r="W770" s="5">
        <f t="shared" ref="W770:W833" si="183">SUM(F770:U770)</f>
        <v>0</v>
      </c>
    </row>
    <row r="771" spans="1:23" x14ac:dyDescent="0.25">
      <c r="A771" s="2" t="str">
        <f t="shared" si="182"/>
        <v/>
      </c>
      <c r="B771" s="18"/>
      <c r="C771" s="18"/>
      <c r="D771" s="18"/>
      <c r="E771" s="19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9"/>
      <c r="W771" s="5">
        <f t="shared" si="183"/>
        <v>0</v>
      </c>
    </row>
    <row r="772" spans="1:23" x14ac:dyDescent="0.25">
      <c r="A772" s="2" t="str">
        <f t="shared" si="182"/>
        <v/>
      </c>
      <c r="B772" s="18"/>
      <c r="C772" s="18"/>
      <c r="D772" s="18"/>
      <c r="E772" s="19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9"/>
      <c r="W772" s="5">
        <f t="shared" si="183"/>
        <v>0</v>
      </c>
    </row>
    <row r="773" spans="1:23" x14ac:dyDescent="0.25">
      <c r="A773" s="2" t="str">
        <f t="shared" si="182"/>
        <v/>
      </c>
      <c r="B773" s="18"/>
      <c r="C773" s="18"/>
      <c r="D773" s="18"/>
      <c r="E773" s="19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9"/>
      <c r="W773" s="5">
        <f t="shared" si="183"/>
        <v>0</v>
      </c>
    </row>
    <row r="774" spans="1:23" x14ac:dyDescent="0.25">
      <c r="A774" s="2" t="str">
        <f t="shared" si="182"/>
        <v/>
      </c>
      <c r="B774" s="18"/>
      <c r="C774" s="18"/>
      <c r="D774" s="18"/>
      <c r="E774" s="19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9"/>
      <c r="W774" s="5">
        <f t="shared" si="183"/>
        <v>0</v>
      </c>
    </row>
    <row r="775" spans="1:23" x14ac:dyDescent="0.25">
      <c r="A775" s="2" t="str">
        <f t="shared" si="182"/>
        <v/>
      </c>
      <c r="B775" s="18"/>
      <c r="C775" s="18"/>
      <c r="D775" s="18"/>
      <c r="E775" s="19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9"/>
      <c r="W775" s="5">
        <f t="shared" si="183"/>
        <v>0</v>
      </c>
    </row>
    <row r="776" spans="1:23" x14ac:dyDescent="0.25">
      <c r="A776" s="2" t="str">
        <f t="shared" si="182"/>
        <v/>
      </c>
      <c r="B776" s="18"/>
      <c r="C776" s="18"/>
      <c r="D776" s="18"/>
      <c r="E776" s="19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9"/>
      <c r="W776" s="5">
        <f t="shared" si="183"/>
        <v>0</v>
      </c>
    </row>
    <row r="777" spans="1:23" x14ac:dyDescent="0.25">
      <c r="A777" s="2" t="str">
        <f t="shared" si="182"/>
        <v/>
      </c>
      <c r="B777" s="18"/>
      <c r="C777" s="18"/>
      <c r="D777" s="18"/>
      <c r="E777" s="19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9"/>
      <c r="W777" s="5">
        <f t="shared" si="183"/>
        <v>0</v>
      </c>
    </row>
    <row r="778" spans="1:23" x14ac:dyDescent="0.25">
      <c r="A778" s="2" t="str">
        <f t="shared" si="182"/>
        <v/>
      </c>
      <c r="B778" s="18"/>
      <c r="C778" s="18"/>
      <c r="D778" s="18"/>
      <c r="E778" s="19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9"/>
      <c r="W778" s="5">
        <f t="shared" si="183"/>
        <v>0</v>
      </c>
    </row>
    <row r="779" spans="1:23" x14ac:dyDescent="0.25">
      <c r="A779" s="2" t="str">
        <f t="shared" si="182"/>
        <v/>
      </c>
      <c r="B779" s="18"/>
      <c r="C779" s="18"/>
      <c r="D779" s="18"/>
      <c r="E779" s="19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9"/>
      <c r="W779" s="5">
        <f t="shared" si="183"/>
        <v>0</v>
      </c>
    </row>
    <row r="780" spans="1:23" x14ac:dyDescent="0.25">
      <c r="A780" s="2" t="str">
        <f t="shared" si="182"/>
        <v/>
      </c>
      <c r="B780" s="18"/>
      <c r="C780" s="18"/>
      <c r="D780" s="18"/>
      <c r="E780" s="19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9"/>
      <c r="W780" s="5">
        <f t="shared" si="183"/>
        <v>0</v>
      </c>
    </row>
    <row r="781" spans="1:23" x14ac:dyDescent="0.25">
      <c r="A781" s="2" t="str">
        <f t="shared" si="182"/>
        <v/>
      </c>
      <c r="B781" s="18"/>
      <c r="C781" s="18"/>
      <c r="D781" s="18"/>
      <c r="E781" s="19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9"/>
      <c r="W781" s="5">
        <f t="shared" si="183"/>
        <v>0</v>
      </c>
    </row>
    <row r="782" spans="1:23" x14ac:dyDescent="0.25">
      <c r="A782" s="2" t="str">
        <f t="shared" si="182"/>
        <v/>
      </c>
      <c r="B782" s="18"/>
      <c r="C782" s="18"/>
      <c r="D782" s="18"/>
      <c r="E782" s="19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9"/>
      <c r="W782" s="5">
        <f t="shared" si="183"/>
        <v>0</v>
      </c>
    </row>
    <row r="783" spans="1:23" x14ac:dyDescent="0.25">
      <c r="A783" s="2" t="str">
        <f t="shared" si="182"/>
        <v/>
      </c>
      <c r="B783" s="18"/>
      <c r="C783" s="18"/>
      <c r="D783" s="18"/>
      <c r="E783" s="19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9"/>
      <c r="W783" s="5">
        <f t="shared" si="183"/>
        <v>0</v>
      </c>
    </row>
    <row r="784" spans="1:23" x14ac:dyDescent="0.25">
      <c r="A784" s="2" t="str">
        <f t="shared" si="182"/>
        <v/>
      </c>
      <c r="B784" s="18"/>
      <c r="C784" s="18"/>
      <c r="D784" s="18"/>
      <c r="E784" s="19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9"/>
      <c r="W784" s="5">
        <f t="shared" si="183"/>
        <v>0</v>
      </c>
    </row>
    <row r="785" spans="1:23" x14ac:dyDescent="0.25">
      <c r="A785" s="2" t="str">
        <f t="shared" si="182"/>
        <v/>
      </c>
      <c r="B785" s="18"/>
      <c r="C785" s="18"/>
      <c r="D785" s="18"/>
      <c r="E785" s="19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9"/>
      <c r="W785" s="5">
        <f t="shared" si="183"/>
        <v>0</v>
      </c>
    </row>
    <row r="786" spans="1:23" x14ac:dyDescent="0.25">
      <c r="A786" s="2" t="str">
        <f t="shared" si="182"/>
        <v/>
      </c>
      <c r="B786" s="18"/>
      <c r="C786" s="18"/>
      <c r="D786" s="18"/>
      <c r="E786" s="19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9"/>
      <c r="W786" s="5">
        <f t="shared" si="183"/>
        <v>0</v>
      </c>
    </row>
    <row r="787" spans="1:23" x14ac:dyDescent="0.25">
      <c r="A787" s="2" t="str">
        <f t="shared" si="182"/>
        <v/>
      </c>
      <c r="B787" s="18"/>
      <c r="C787" s="18"/>
      <c r="D787" s="18"/>
      <c r="E787" s="19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9"/>
      <c r="W787" s="5">
        <f t="shared" si="183"/>
        <v>0</v>
      </c>
    </row>
    <row r="788" spans="1:23" x14ac:dyDescent="0.25">
      <c r="A788" s="2" t="str">
        <f t="shared" si="182"/>
        <v/>
      </c>
      <c r="B788" s="18"/>
      <c r="C788" s="18"/>
      <c r="D788" s="18"/>
      <c r="E788" s="19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9"/>
      <c r="W788" s="5">
        <f t="shared" si="183"/>
        <v>0</v>
      </c>
    </row>
    <row r="789" spans="1:23" x14ac:dyDescent="0.25">
      <c r="A789" s="2" t="str">
        <f t="shared" si="182"/>
        <v/>
      </c>
      <c r="B789" s="18"/>
      <c r="C789" s="18"/>
      <c r="D789" s="18"/>
      <c r="E789" s="19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9"/>
      <c r="W789" s="5">
        <f t="shared" si="183"/>
        <v>0</v>
      </c>
    </row>
    <row r="790" spans="1:23" x14ac:dyDescent="0.25">
      <c r="A790" s="2" t="str">
        <f t="shared" si="182"/>
        <v/>
      </c>
      <c r="B790" s="18"/>
      <c r="C790" s="18"/>
      <c r="D790" s="18"/>
      <c r="E790" s="19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9"/>
      <c r="W790" s="5">
        <f t="shared" si="183"/>
        <v>0</v>
      </c>
    </row>
    <row r="791" spans="1:23" x14ac:dyDescent="0.25">
      <c r="A791" s="2" t="str">
        <f t="shared" si="182"/>
        <v/>
      </c>
      <c r="B791" s="18"/>
      <c r="C791" s="18"/>
      <c r="D791" s="18"/>
      <c r="E791" s="19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9"/>
      <c r="W791" s="5">
        <f t="shared" si="183"/>
        <v>0</v>
      </c>
    </row>
    <row r="792" spans="1:23" x14ac:dyDescent="0.25">
      <c r="A792" s="2" t="str">
        <f t="shared" si="182"/>
        <v/>
      </c>
      <c r="B792" s="18"/>
      <c r="C792" s="18"/>
      <c r="D792" s="18"/>
      <c r="E792" s="19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9"/>
      <c r="W792" s="5">
        <f t="shared" si="183"/>
        <v>0</v>
      </c>
    </row>
    <row r="793" spans="1:23" x14ac:dyDescent="0.25">
      <c r="A793" s="2" t="str">
        <f t="shared" si="182"/>
        <v/>
      </c>
      <c r="B793" s="18"/>
      <c r="C793" s="18"/>
      <c r="D793" s="18"/>
      <c r="E793" s="19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9"/>
      <c r="W793" s="5">
        <f t="shared" si="183"/>
        <v>0</v>
      </c>
    </row>
    <row r="794" spans="1:23" x14ac:dyDescent="0.25">
      <c r="A794" s="2" t="str">
        <f t="shared" si="182"/>
        <v/>
      </c>
      <c r="B794" s="18"/>
      <c r="C794" s="18"/>
      <c r="D794" s="18"/>
      <c r="E794" s="19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9"/>
      <c r="W794" s="5">
        <f t="shared" si="183"/>
        <v>0</v>
      </c>
    </row>
    <row r="795" spans="1:23" x14ac:dyDescent="0.25">
      <c r="A795" s="2" t="str">
        <f t="shared" si="182"/>
        <v/>
      </c>
      <c r="B795" s="18"/>
      <c r="C795" s="18"/>
      <c r="D795" s="18"/>
      <c r="E795" s="19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9"/>
      <c r="W795" s="5">
        <f t="shared" si="183"/>
        <v>0</v>
      </c>
    </row>
    <row r="796" spans="1:23" x14ac:dyDescent="0.25">
      <c r="A796" s="2" t="str">
        <f t="shared" si="182"/>
        <v/>
      </c>
      <c r="B796" s="18"/>
      <c r="C796" s="18"/>
      <c r="D796" s="18"/>
      <c r="E796" s="19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9"/>
      <c r="W796" s="5">
        <f t="shared" si="183"/>
        <v>0</v>
      </c>
    </row>
    <row r="797" spans="1:23" x14ac:dyDescent="0.25">
      <c r="A797" s="2" t="str">
        <f t="shared" si="182"/>
        <v/>
      </c>
      <c r="B797" s="18"/>
      <c r="C797" s="18"/>
      <c r="D797" s="18"/>
      <c r="E797" s="19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9"/>
      <c r="W797" s="5">
        <f t="shared" si="183"/>
        <v>0</v>
      </c>
    </row>
    <row r="798" spans="1:23" x14ac:dyDescent="0.25">
      <c r="A798" s="2" t="str">
        <f t="shared" si="182"/>
        <v/>
      </c>
      <c r="B798" s="18"/>
      <c r="C798" s="18"/>
      <c r="D798" s="18"/>
      <c r="E798" s="19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9"/>
      <c r="W798" s="5">
        <f t="shared" si="183"/>
        <v>0</v>
      </c>
    </row>
    <row r="799" spans="1:23" x14ac:dyDescent="0.25">
      <c r="A799" s="2" t="str">
        <f t="shared" si="182"/>
        <v/>
      </c>
      <c r="B799" s="18"/>
      <c r="C799" s="18"/>
      <c r="D799" s="18"/>
      <c r="E799" s="19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9"/>
      <c r="W799" s="5">
        <f t="shared" si="183"/>
        <v>0</v>
      </c>
    </row>
    <row r="800" spans="1:23" x14ac:dyDescent="0.25">
      <c r="A800" s="2" t="str">
        <f t="shared" si="182"/>
        <v/>
      </c>
      <c r="B800" s="18"/>
      <c r="C800" s="18"/>
      <c r="D800" s="18"/>
      <c r="E800" s="19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9"/>
      <c r="W800" s="5">
        <f t="shared" si="183"/>
        <v>0</v>
      </c>
    </row>
    <row r="801" spans="1:23" x14ac:dyDescent="0.25">
      <c r="A801" s="2" t="str">
        <f t="shared" si="182"/>
        <v/>
      </c>
      <c r="B801" s="18"/>
      <c r="C801" s="18"/>
      <c r="D801" s="18"/>
      <c r="E801" s="19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9"/>
      <c r="W801" s="5">
        <f t="shared" si="183"/>
        <v>0</v>
      </c>
    </row>
    <row r="802" spans="1:23" x14ac:dyDescent="0.25">
      <c r="A802" s="2" t="str">
        <f t="shared" si="182"/>
        <v/>
      </c>
      <c r="B802" s="18"/>
      <c r="C802" s="18"/>
      <c r="D802" s="18"/>
      <c r="E802" s="19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9"/>
      <c r="W802" s="5">
        <f t="shared" si="183"/>
        <v>0</v>
      </c>
    </row>
    <row r="803" spans="1:23" x14ac:dyDescent="0.25">
      <c r="A803" s="2" t="str">
        <f t="shared" si="182"/>
        <v/>
      </c>
      <c r="B803" s="18"/>
      <c r="C803" s="18"/>
      <c r="D803" s="18"/>
      <c r="E803" s="19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9"/>
      <c r="W803" s="5">
        <f t="shared" si="183"/>
        <v>0</v>
      </c>
    </row>
    <row r="804" spans="1:23" x14ac:dyDescent="0.25">
      <c r="A804" s="2" t="str">
        <f t="shared" si="182"/>
        <v/>
      </c>
      <c r="B804" s="18"/>
      <c r="C804" s="18"/>
      <c r="D804" s="18"/>
      <c r="E804" s="19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9"/>
      <c r="W804" s="5">
        <f t="shared" si="183"/>
        <v>0</v>
      </c>
    </row>
    <row r="805" spans="1:23" x14ac:dyDescent="0.25">
      <c r="A805" s="2" t="str">
        <f t="shared" si="182"/>
        <v/>
      </c>
      <c r="B805" s="18"/>
      <c r="C805" s="18"/>
      <c r="D805" s="18"/>
      <c r="E805" s="19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9"/>
      <c r="W805" s="5">
        <f t="shared" si="183"/>
        <v>0</v>
      </c>
    </row>
    <row r="806" spans="1:23" x14ac:dyDescent="0.25">
      <c r="A806" s="2" t="str">
        <f t="shared" si="182"/>
        <v/>
      </c>
      <c r="B806" s="18"/>
      <c r="C806" s="18"/>
      <c r="D806" s="18"/>
      <c r="E806" s="19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9"/>
      <c r="W806" s="5">
        <f t="shared" si="183"/>
        <v>0</v>
      </c>
    </row>
    <row r="807" spans="1:23" x14ac:dyDescent="0.25">
      <c r="A807" s="2" t="str">
        <f t="shared" si="182"/>
        <v/>
      </c>
      <c r="B807" s="18"/>
      <c r="C807" s="18"/>
      <c r="D807" s="18"/>
      <c r="E807" s="19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9"/>
      <c r="W807" s="5">
        <f t="shared" si="183"/>
        <v>0</v>
      </c>
    </row>
    <row r="808" spans="1:23" x14ac:dyDescent="0.25">
      <c r="A808" s="2" t="str">
        <f t="shared" si="182"/>
        <v/>
      </c>
      <c r="B808" s="18"/>
      <c r="C808" s="18"/>
      <c r="D808" s="18"/>
      <c r="E808" s="19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9"/>
      <c r="W808" s="5">
        <f t="shared" si="183"/>
        <v>0</v>
      </c>
    </row>
    <row r="809" spans="1:23" x14ac:dyDescent="0.25">
      <c r="A809" s="2" t="str">
        <f t="shared" ref="A809:A872" si="184">IF(B809&lt;&gt;"",A808+1,"")</f>
        <v/>
      </c>
      <c r="B809" s="18"/>
      <c r="C809" s="18"/>
      <c r="D809" s="18"/>
      <c r="E809" s="19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9"/>
      <c r="W809" s="5">
        <f t="shared" si="183"/>
        <v>0</v>
      </c>
    </row>
    <row r="810" spans="1:23" x14ac:dyDescent="0.25">
      <c r="A810" s="2" t="str">
        <f t="shared" si="184"/>
        <v/>
      </c>
      <c r="B810" s="18"/>
      <c r="C810" s="18"/>
      <c r="D810" s="18"/>
      <c r="E810" s="19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9"/>
      <c r="W810" s="5">
        <f t="shared" si="183"/>
        <v>0</v>
      </c>
    </row>
    <row r="811" spans="1:23" x14ac:dyDescent="0.25">
      <c r="A811" s="2" t="str">
        <f t="shared" si="184"/>
        <v/>
      </c>
      <c r="B811" s="18"/>
      <c r="C811" s="18"/>
      <c r="D811" s="18"/>
      <c r="E811" s="19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9"/>
      <c r="W811" s="5">
        <f t="shared" si="183"/>
        <v>0</v>
      </c>
    </row>
    <row r="812" spans="1:23" x14ac:dyDescent="0.25">
      <c r="A812" s="2" t="str">
        <f t="shared" si="184"/>
        <v/>
      </c>
      <c r="B812" s="18"/>
      <c r="C812" s="18"/>
      <c r="D812" s="18"/>
      <c r="E812" s="19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9"/>
      <c r="W812" s="5">
        <f t="shared" si="183"/>
        <v>0</v>
      </c>
    </row>
    <row r="813" spans="1:23" x14ac:dyDescent="0.25">
      <c r="A813" s="2" t="str">
        <f t="shared" si="184"/>
        <v/>
      </c>
      <c r="B813" s="18"/>
      <c r="C813" s="18"/>
      <c r="D813" s="18"/>
      <c r="E813" s="19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9"/>
      <c r="W813" s="5">
        <f t="shared" si="183"/>
        <v>0</v>
      </c>
    </row>
    <row r="814" spans="1:23" x14ac:dyDescent="0.25">
      <c r="A814" s="2" t="str">
        <f t="shared" si="184"/>
        <v/>
      </c>
      <c r="B814" s="18"/>
      <c r="C814" s="18"/>
      <c r="D814" s="18"/>
      <c r="E814" s="19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9"/>
      <c r="W814" s="5">
        <f t="shared" si="183"/>
        <v>0</v>
      </c>
    </row>
    <row r="815" spans="1:23" x14ac:dyDescent="0.25">
      <c r="A815" s="2" t="str">
        <f t="shared" si="184"/>
        <v/>
      </c>
      <c r="B815" s="18"/>
      <c r="C815" s="18"/>
      <c r="D815" s="18"/>
      <c r="E815" s="19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9"/>
      <c r="W815" s="5">
        <f t="shared" si="183"/>
        <v>0</v>
      </c>
    </row>
    <row r="816" spans="1:23" x14ac:dyDescent="0.25">
      <c r="A816" s="2" t="str">
        <f t="shared" si="184"/>
        <v/>
      </c>
      <c r="B816" s="18"/>
      <c r="C816" s="18"/>
      <c r="D816" s="18"/>
      <c r="E816" s="19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9"/>
      <c r="W816" s="5">
        <f t="shared" si="183"/>
        <v>0</v>
      </c>
    </row>
    <row r="817" spans="1:23" x14ac:dyDescent="0.25">
      <c r="A817" s="2" t="str">
        <f t="shared" si="184"/>
        <v/>
      </c>
      <c r="B817" s="18"/>
      <c r="C817" s="18"/>
      <c r="D817" s="18"/>
      <c r="E817" s="19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9"/>
      <c r="W817" s="5">
        <f t="shared" si="183"/>
        <v>0</v>
      </c>
    </row>
    <row r="818" spans="1:23" x14ac:dyDescent="0.25">
      <c r="A818" s="2" t="str">
        <f t="shared" si="184"/>
        <v/>
      </c>
      <c r="B818" s="18"/>
      <c r="C818" s="18"/>
      <c r="D818" s="18"/>
      <c r="E818" s="19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9"/>
      <c r="W818" s="5">
        <f t="shared" si="183"/>
        <v>0</v>
      </c>
    </row>
    <row r="819" spans="1:23" x14ac:dyDescent="0.25">
      <c r="A819" s="2" t="str">
        <f t="shared" si="184"/>
        <v/>
      </c>
      <c r="B819" s="18"/>
      <c r="C819" s="18"/>
      <c r="D819" s="18"/>
      <c r="E819" s="19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9"/>
      <c r="W819" s="5">
        <f t="shared" si="183"/>
        <v>0</v>
      </c>
    </row>
    <row r="820" spans="1:23" x14ac:dyDescent="0.25">
      <c r="A820" s="2" t="str">
        <f t="shared" si="184"/>
        <v/>
      </c>
      <c r="B820" s="18"/>
      <c r="C820" s="18"/>
      <c r="D820" s="18"/>
      <c r="E820" s="19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9"/>
      <c r="W820" s="5">
        <f t="shared" si="183"/>
        <v>0</v>
      </c>
    </row>
    <row r="821" spans="1:23" x14ac:dyDescent="0.25">
      <c r="A821" s="2" t="str">
        <f t="shared" si="184"/>
        <v/>
      </c>
      <c r="B821" s="18"/>
      <c r="C821" s="18"/>
      <c r="D821" s="18"/>
      <c r="E821" s="19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9"/>
      <c r="W821" s="5">
        <f t="shared" si="183"/>
        <v>0</v>
      </c>
    </row>
    <row r="822" spans="1:23" x14ac:dyDescent="0.25">
      <c r="A822" s="2" t="str">
        <f t="shared" si="184"/>
        <v/>
      </c>
      <c r="B822" s="18"/>
      <c r="C822" s="18"/>
      <c r="D822" s="18"/>
      <c r="E822" s="19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9"/>
      <c r="W822" s="5">
        <f t="shared" si="183"/>
        <v>0</v>
      </c>
    </row>
    <row r="823" spans="1:23" x14ac:dyDescent="0.25">
      <c r="A823" s="2" t="str">
        <f t="shared" si="184"/>
        <v/>
      </c>
      <c r="B823" s="18"/>
      <c r="C823" s="18"/>
      <c r="D823" s="18"/>
      <c r="E823" s="19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9"/>
      <c r="W823" s="5">
        <f t="shared" si="183"/>
        <v>0</v>
      </c>
    </row>
    <row r="824" spans="1:23" x14ac:dyDescent="0.25">
      <c r="A824" s="2" t="str">
        <f t="shared" si="184"/>
        <v/>
      </c>
      <c r="B824" s="18"/>
      <c r="C824" s="18"/>
      <c r="D824" s="18"/>
      <c r="E824" s="19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9"/>
      <c r="W824" s="5">
        <f t="shared" si="183"/>
        <v>0</v>
      </c>
    </row>
    <row r="825" spans="1:23" x14ac:dyDescent="0.25">
      <c r="A825" s="2" t="str">
        <f t="shared" si="184"/>
        <v/>
      </c>
      <c r="B825" s="18"/>
      <c r="C825" s="18"/>
      <c r="D825" s="18"/>
      <c r="E825" s="19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9"/>
      <c r="W825" s="5">
        <f t="shared" si="183"/>
        <v>0</v>
      </c>
    </row>
    <row r="826" spans="1:23" x14ac:dyDescent="0.25">
      <c r="A826" s="2" t="str">
        <f t="shared" si="184"/>
        <v/>
      </c>
      <c r="B826" s="18"/>
      <c r="C826" s="18"/>
      <c r="D826" s="18"/>
      <c r="E826" s="19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9"/>
      <c r="W826" s="5">
        <f t="shared" si="183"/>
        <v>0</v>
      </c>
    </row>
    <row r="827" spans="1:23" x14ac:dyDescent="0.25">
      <c r="A827" s="2" t="str">
        <f t="shared" si="184"/>
        <v/>
      </c>
      <c r="B827" s="18"/>
      <c r="C827" s="18"/>
      <c r="D827" s="18"/>
      <c r="E827" s="19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9"/>
      <c r="W827" s="5">
        <f t="shared" si="183"/>
        <v>0</v>
      </c>
    </row>
    <row r="828" spans="1:23" x14ac:dyDescent="0.25">
      <c r="A828" s="2" t="str">
        <f t="shared" si="184"/>
        <v/>
      </c>
      <c r="B828" s="18"/>
      <c r="C828" s="18"/>
      <c r="D828" s="18"/>
      <c r="E828" s="19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9"/>
      <c r="W828" s="5">
        <f t="shared" si="183"/>
        <v>0</v>
      </c>
    </row>
    <row r="829" spans="1:23" x14ac:dyDescent="0.25">
      <c r="A829" s="2" t="str">
        <f t="shared" si="184"/>
        <v/>
      </c>
      <c r="B829" s="18"/>
      <c r="C829" s="18"/>
      <c r="D829" s="18"/>
      <c r="E829" s="19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9"/>
      <c r="W829" s="5">
        <f t="shared" si="183"/>
        <v>0</v>
      </c>
    </row>
    <row r="830" spans="1:23" x14ac:dyDescent="0.25">
      <c r="A830" s="2" t="str">
        <f t="shared" si="184"/>
        <v/>
      </c>
      <c r="B830" s="18"/>
      <c r="C830" s="18"/>
      <c r="D830" s="18"/>
      <c r="E830" s="19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9"/>
      <c r="W830" s="5">
        <f t="shared" si="183"/>
        <v>0</v>
      </c>
    </row>
    <row r="831" spans="1:23" x14ac:dyDescent="0.25">
      <c r="A831" s="2" t="str">
        <f t="shared" si="184"/>
        <v/>
      </c>
      <c r="B831" s="18"/>
      <c r="C831" s="18"/>
      <c r="D831" s="18"/>
      <c r="E831" s="19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9"/>
      <c r="W831" s="5">
        <f t="shared" si="183"/>
        <v>0</v>
      </c>
    </row>
    <row r="832" spans="1:23" x14ac:dyDescent="0.25">
      <c r="A832" s="2" t="str">
        <f t="shared" si="184"/>
        <v/>
      </c>
      <c r="B832" s="18"/>
      <c r="C832" s="18"/>
      <c r="D832" s="18"/>
      <c r="E832" s="19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9"/>
      <c r="W832" s="5">
        <f t="shared" si="183"/>
        <v>0</v>
      </c>
    </row>
    <row r="833" spans="1:23" x14ac:dyDescent="0.25">
      <c r="A833" s="2" t="str">
        <f t="shared" si="184"/>
        <v/>
      </c>
      <c r="B833" s="18"/>
      <c r="C833" s="18"/>
      <c r="D833" s="18"/>
      <c r="E833" s="19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9"/>
      <c r="W833" s="5">
        <f t="shared" si="183"/>
        <v>0</v>
      </c>
    </row>
    <row r="834" spans="1:23" x14ac:dyDescent="0.25">
      <c r="A834" s="2" t="str">
        <f t="shared" si="184"/>
        <v/>
      </c>
      <c r="B834" s="18"/>
      <c r="C834" s="18"/>
      <c r="D834" s="18"/>
      <c r="E834" s="19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9"/>
      <c r="W834" s="5">
        <f t="shared" ref="W834:W897" si="185">SUM(F834:U834)</f>
        <v>0</v>
      </c>
    </row>
    <row r="835" spans="1:23" x14ac:dyDescent="0.25">
      <c r="A835" s="2" t="str">
        <f t="shared" si="184"/>
        <v/>
      </c>
      <c r="B835" s="18"/>
      <c r="C835" s="18"/>
      <c r="D835" s="18"/>
      <c r="E835" s="19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9"/>
      <c r="W835" s="5">
        <f t="shared" si="185"/>
        <v>0</v>
      </c>
    </row>
    <row r="836" spans="1:23" x14ac:dyDescent="0.25">
      <c r="A836" s="2" t="str">
        <f t="shared" si="184"/>
        <v/>
      </c>
      <c r="B836" s="18"/>
      <c r="C836" s="18"/>
      <c r="D836" s="18"/>
      <c r="E836" s="19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9"/>
      <c r="W836" s="5">
        <f t="shared" si="185"/>
        <v>0</v>
      </c>
    </row>
    <row r="837" spans="1:23" x14ac:dyDescent="0.25">
      <c r="A837" s="2" t="str">
        <f t="shared" si="184"/>
        <v/>
      </c>
      <c r="B837" s="18"/>
      <c r="C837" s="18"/>
      <c r="D837" s="18"/>
      <c r="E837" s="19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9"/>
      <c r="W837" s="5">
        <f t="shared" si="185"/>
        <v>0</v>
      </c>
    </row>
    <row r="838" spans="1:23" x14ac:dyDescent="0.25">
      <c r="A838" s="2" t="str">
        <f t="shared" si="184"/>
        <v/>
      </c>
      <c r="B838" s="18"/>
      <c r="C838" s="18"/>
      <c r="D838" s="18"/>
      <c r="E838" s="19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9"/>
      <c r="W838" s="5">
        <f t="shared" si="185"/>
        <v>0</v>
      </c>
    </row>
    <row r="839" spans="1:23" x14ac:dyDescent="0.25">
      <c r="A839" s="2" t="str">
        <f t="shared" si="184"/>
        <v/>
      </c>
      <c r="B839" s="18"/>
      <c r="C839" s="18"/>
      <c r="D839" s="18"/>
      <c r="E839" s="19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9"/>
      <c r="W839" s="5">
        <f t="shared" si="185"/>
        <v>0</v>
      </c>
    </row>
    <row r="840" spans="1:23" x14ac:dyDescent="0.25">
      <c r="A840" s="2" t="str">
        <f t="shared" si="184"/>
        <v/>
      </c>
      <c r="B840" s="18"/>
      <c r="C840" s="18"/>
      <c r="D840" s="18"/>
      <c r="E840" s="19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9"/>
      <c r="W840" s="5">
        <f t="shared" si="185"/>
        <v>0</v>
      </c>
    </row>
    <row r="841" spans="1:23" x14ac:dyDescent="0.25">
      <c r="A841" s="2" t="str">
        <f t="shared" si="184"/>
        <v/>
      </c>
      <c r="B841" s="18"/>
      <c r="C841" s="18"/>
      <c r="D841" s="18"/>
      <c r="E841" s="19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9"/>
      <c r="W841" s="5">
        <f t="shared" si="185"/>
        <v>0</v>
      </c>
    </row>
    <row r="842" spans="1:23" x14ac:dyDescent="0.25">
      <c r="A842" s="2" t="str">
        <f t="shared" si="184"/>
        <v/>
      </c>
      <c r="B842" s="18"/>
      <c r="C842" s="18"/>
      <c r="D842" s="18"/>
      <c r="E842" s="19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9"/>
      <c r="W842" s="5">
        <f t="shared" si="185"/>
        <v>0</v>
      </c>
    </row>
    <row r="843" spans="1:23" x14ac:dyDescent="0.25">
      <c r="A843" s="2" t="str">
        <f t="shared" si="184"/>
        <v/>
      </c>
      <c r="B843" s="18"/>
      <c r="C843" s="18"/>
      <c r="D843" s="18"/>
      <c r="E843" s="19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9"/>
      <c r="W843" s="5">
        <f t="shared" si="185"/>
        <v>0</v>
      </c>
    </row>
    <row r="844" spans="1:23" x14ac:dyDescent="0.25">
      <c r="A844" s="2" t="str">
        <f t="shared" si="184"/>
        <v/>
      </c>
      <c r="B844" s="18"/>
      <c r="C844" s="18"/>
      <c r="D844" s="18"/>
      <c r="E844" s="19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9"/>
      <c r="W844" s="5">
        <f t="shared" si="185"/>
        <v>0</v>
      </c>
    </row>
    <row r="845" spans="1:23" x14ac:dyDescent="0.25">
      <c r="A845" s="2" t="str">
        <f t="shared" si="184"/>
        <v/>
      </c>
      <c r="B845" s="18"/>
      <c r="C845" s="18"/>
      <c r="D845" s="18"/>
      <c r="E845" s="19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9"/>
      <c r="W845" s="5">
        <f t="shared" si="185"/>
        <v>0</v>
      </c>
    </row>
    <row r="846" spans="1:23" x14ac:dyDescent="0.25">
      <c r="A846" s="2" t="str">
        <f t="shared" si="184"/>
        <v/>
      </c>
      <c r="B846" s="18"/>
      <c r="C846" s="18"/>
      <c r="D846" s="18"/>
      <c r="E846" s="19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9"/>
      <c r="W846" s="5">
        <f t="shared" si="185"/>
        <v>0</v>
      </c>
    </row>
    <row r="847" spans="1:23" x14ac:dyDescent="0.25">
      <c r="A847" s="2" t="str">
        <f t="shared" si="184"/>
        <v/>
      </c>
      <c r="B847" s="18"/>
      <c r="C847" s="18"/>
      <c r="D847" s="18"/>
      <c r="E847" s="19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9"/>
      <c r="W847" s="5">
        <f t="shared" si="185"/>
        <v>0</v>
      </c>
    </row>
    <row r="848" spans="1:23" x14ac:dyDescent="0.25">
      <c r="A848" s="2" t="str">
        <f t="shared" si="184"/>
        <v/>
      </c>
      <c r="B848" s="18"/>
      <c r="C848" s="18"/>
      <c r="D848" s="18"/>
      <c r="E848" s="19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9"/>
      <c r="W848" s="5">
        <f t="shared" si="185"/>
        <v>0</v>
      </c>
    </row>
    <row r="849" spans="1:23" x14ac:dyDescent="0.25">
      <c r="A849" s="2" t="str">
        <f t="shared" si="184"/>
        <v/>
      </c>
      <c r="B849" s="18"/>
      <c r="C849" s="18"/>
      <c r="D849" s="18"/>
      <c r="E849" s="19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9"/>
      <c r="W849" s="5">
        <f t="shared" si="185"/>
        <v>0</v>
      </c>
    </row>
    <row r="850" spans="1:23" x14ac:dyDescent="0.25">
      <c r="A850" s="2" t="str">
        <f t="shared" si="184"/>
        <v/>
      </c>
      <c r="B850" s="18"/>
      <c r="C850" s="18"/>
      <c r="D850" s="18"/>
      <c r="E850" s="19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9"/>
      <c r="W850" s="5">
        <f t="shared" si="185"/>
        <v>0</v>
      </c>
    </row>
    <row r="851" spans="1:23" x14ac:dyDescent="0.25">
      <c r="A851" s="2" t="str">
        <f t="shared" si="184"/>
        <v/>
      </c>
      <c r="B851" s="18"/>
      <c r="C851" s="18"/>
      <c r="D851" s="18"/>
      <c r="E851" s="19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9"/>
      <c r="W851" s="5">
        <f t="shared" si="185"/>
        <v>0</v>
      </c>
    </row>
    <row r="852" spans="1:23" x14ac:dyDescent="0.25">
      <c r="A852" s="2" t="str">
        <f t="shared" si="184"/>
        <v/>
      </c>
      <c r="B852" s="18"/>
      <c r="C852" s="18"/>
      <c r="D852" s="18"/>
      <c r="E852" s="19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9"/>
      <c r="W852" s="5">
        <f t="shared" si="185"/>
        <v>0</v>
      </c>
    </row>
    <row r="853" spans="1:23" x14ac:dyDescent="0.25">
      <c r="A853" s="2" t="str">
        <f t="shared" si="184"/>
        <v/>
      </c>
      <c r="B853" s="18"/>
      <c r="C853" s="18"/>
      <c r="D853" s="18"/>
      <c r="E853" s="19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9"/>
      <c r="W853" s="5">
        <f t="shared" si="185"/>
        <v>0</v>
      </c>
    </row>
    <row r="854" spans="1:23" x14ac:dyDescent="0.25">
      <c r="A854" s="2" t="str">
        <f t="shared" si="184"/>
        <v/>
      </c>
      <c r="B854" s="18"/>
      <c r="C854" s="18"/>
      <c r="D854" s="18"/>
      <c r="E854" s="19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9"/>
      <c r="W854" s="5">
        <f t="shared" si="185"/>
        <v>0</v>
      </c>
    </row>
    <row r="855" spans="1:23" x14ac:dyDescent="0.25">
      <c r="A855" s="2" t="str">
        <f t="shared" si="184"/>
        <v/>
      </c>
      <c r="B855" s="18"/>
      <c r="C855" s="18"/>
      <c r="D855" s="18"/>
      <c r="E855" s="19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9"/>
      <c r="W855" s="5">
        <f t="shared" si="185"/>
        <v>0</v>
      </c>
    </row>
    <row r="856" spans="1:23" x14ac:dyDescent="0.25">
      <c r="A856" s="2" t="str">
        <f t="shared" si="184"/>
        <v/>
      </c>
      <c r="B856" s="18"/>
      <c r="C856" s="18"/>
      <c r="D856" s="18"/>
      <c r="E856" s="19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9"/>
      <c r="W856" s="5">
        <f t="shared" si="185"/>
        <v>0</v>
      </c>
    </row>
    <row r="857" spans="1:23" x14ac:dyDescent="0.25">
      <c r="A857" s="2" t="str">
        <f t="shared" si="184"/>
        <v/>
      </c>
      <c r="B857" s="18"/>
      <c r="C857" s="18"/>
      <c r="D857" s="18"/>
      <c r="E857" s="19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9"/>
      <c r="W857" s="5">
        <f t="shared" si="185"/>
        <v>0</v>
      </c>
    </row>
    <row r="858" spans="1:23" x14ac:dyDescent="0.25">
      <c r="A858" s="2" t="str">
        <f t="shared" si="184"/>
        <v/>
      </c>
      <c r="B858" s="18"/>
      <c r="C858" s="18"/>
      <c r="D858" s="18"/>
      <c r="E858" s="19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9"/>
      <c r="W858" s="5">
        <f t="shared" si="185"/>
        <v>0</v>
      </c>
    </row>
    <row r="859" spans="1:23" x14ac:dyDescent="0.25">
      <c r="A859" s="2" t="str">
        <f t="shared" si="184"/>
        <v/>
      </c>
      <c r="B859" s="18"/>
      <c r="C859" s="18"/>
      <c r="D859" s="18"/>
      <c r="E859" s="19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9"/>
      <c r="W859" s="5">
        <f t="shared" si="185"/>
        <v>0</v>
      </c>
    </row>
    <row r="860" spans="1:23" x14ac:dyDescent="0.25">
      <c r="A860" s="2" t="str">
        <f t="shared" si="184"/>
        <v/>
      </c>
      <c r="B860" s="18"/>
      <c r="C860" s="18"/>
      <c r="D860" s="18"/>
      <c r="E860" s="19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9"/>
      <c r="W860" s="5">
        <f t="shared" si="185"/>
        <v>0</v>
      </c>
    </row>
    <row r="861" spans="1:23" x14ac:dyDescent="0.25">
      <c r="A861" s="2" t="str">
        <f t="shared" si="184"/>
        <v/>
      </c>
      <c r="B861" s="18"/>
      <c r="C861" s="18"/>
      <c r="D861" s="18"/>
      <c r="E861" s="19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9"/>
      <c r="W861" s="5">
        <f t="shared" si="185"/>
        <v>0</v>
      </c>
    </row>
    <row r="862" spans="1:23" x14ac:dyDescent="0.25">
      <c r="A862" s="2" t="str">
        <f t="shared" si="184"/>
        <v/>
      </c>
      <c r="B862" s="18"/>
      <c r="C862" s="18"/>
      <c r="D862" s="18"/>
      <c r="E862" s="19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9"/>
      <c r="W862" s="5">
        <f t="shared" si="185"/>
        <v>0</v>
      </c>
    </row>
    <row r="863" spans="1:23" x14ac:dyDescent="0.25">
      <c r="A863" s="2" t="str">
        <f t="shared" si="184"/>
        <v/>
      </c>
      <c r="B863" s="18"/>
      <c r="C863" s="18"/>
      <c r="D863" s="18"/>
      <c r="E863" s="19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9"/>
      <c r="W863" s="5">
        <f t="shared" si="185"/>
        <v>0</v>
      </c>
    </row>
    <row r="864" spans="1:23" x14ac:dyDescent="0.25">
      <c r="A864" s="2" t="str">
        <f t="shared" si="184"/>
        <v/>
      </c>
      <c r="B864" s="18"/>
      <c r="C864" s="18"/>
      <c r="D864" s="18"/>
      <c r="E864" s="19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9"/>
      <c r="W864" s="5">
        <f t="shared" si="185"/>
        <v>0</v>
      </c>
    </row>
    <row r="865" spans="1:23" x14ac:dyDescent="0.25">
      <c r="A865" s="2" t="str">
        <f t="shared" si="184"/>
        <v/>
      </c>
      <c r="B865" s="18"/>
      <c r="C865" s="18"/>
      <c r="D865" s="18"/>
      <c r="E865" s="19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9"/>
      <c r="W865" s="5">
        <f t="shared" si="185"/>
        <v>0</v>
      </c>
    </row>
    <row r="866" spans="1:23" x14ac:dyDescent="0.25">
      <c r="A866" s="2" t="str">
        <f t="shared" si="184"/>
        <v/>
      </c>
      <c r="B866" s="18"/>
      <c r="C866" s="18"/>
      <c r="D866" s="18"/>
      <c r="E866" s="19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9"/>
      <c r="W866" s="5">
        <f t="shared" si="185"/>
        <v>0</v>
      </c>
    </row>
    <row r="867" spans="1:23" x14ac:dyDescent="0.25">
      <c r="A867" s="2" t="str">
        <f t="shared" si="184"/>
        <v/>
      </c>
      <c r="B867" s="18"/>
      <c r="C867" s="18"/>
      <c r="D867" s="18"/>
      <c r="E867" s="19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9"/>
      <c r="W867" s="5">
        <f t="shared" si="185"/>
        <v>0</v>
      </c>
    </row>
    <row r="868" spans="1:23" x14ac:dyDescent="0.25">
      <c r="A868" s="2" t="str">
        <f t="shared" si="184"/>
        <v/>
      </c>
      <c r="B868" s="18"/>
      <c r="C868" s="18"/>
      <c r="D868" s="18"/>
      <c r="E868" s="19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9"/>
      <c r="W868" s="5">
        <f t="shared" si="185"/>
        <v>0</v>
      </c>
    </row>
    <row r="869" spans="1:23" x14ac:dyDescent="0.25">
      <c r="A869" s="2" t="str">
        <f t="shared" si="184"/>
        <v/>
      </c>
      <c r="B869" s="18"/>
      <c r="C869" s="18"/>
      <c r="D869" s="18"/>
      <c r="E869" s="19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9"/>
      <c r="W869" s="5">
        <f t="shared" si="185"/>
        <v>0</v>
      </c>
    </row>
    <row r="870" spans="1:23" x14ac:dyDescent="0.25">
      <c r="A870" s="2" t="str">
        <f t="shared" si="184"/>
        <v/>
      </c>
      <c r="B870" s="18"/>
      <c r="C870" s="18"/>
      <c r="D870" s="18"/>
      <c r="E870" s="19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9"/>
      <c r="W870" s="5">
        <f t="shared" si="185"/>
        <v>0</v>
      </c>
    </row>
    <row r="871" spans="1:23" x14ac:dyDescent="0.25">
      <c r="A871" s="2" t="str">
        <f t="shared" si="184"/>
        <v/>
      </c>
      <c r="B871" s="18"/>
      <c r="C871" s="18"/>
      <c r="D871" s="18"/>
      <c r="E871" s="19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9"/>
      <c r="W871" s="5">
        <f t="shared" si="185"/>
        <v>0</v>
      </c>
    </row>
    <row r="872" spans="1:23" x14ac:dyDescent="0.25">
      <c r="A872" s="2" t="str">
        <f t="shared" si="184"/>
        <v/>
      </c>
      <c r="B872" s="18"/>
      <c r="C872" s="18"/>
      <c r="D872" s="18"/>
      <c r="E872" s="19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9"/>
      <c r="W872" s="5">
        <f t="shared" si="185"/>
        <v>0</v>
      </c>
    </row>
    <row r="873" spans="1:23" x14ac:dyDescent="0.25">
      <c r="A873" s="2" t="str">
        <f t="shared" ref="A873:A936" si="186">IF(B873&lt;&gt;"",A872+1,"")</f>
        <v/>
      </c>
      <c r="B873" s="18"/>
      <c r="C873" s="18"/>
      <c r="D873" s="18"/>
      <c r="E873" s="19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9"/>
      <c r="W873" s="5">
        <f t="shared" si="185"/>
        <v>0</v>
      </c>
    </row>
    <row r="874" spans="1:23" x14ac:dyDescent="0.25">
      <c r="A874" s="2" t="str">
        <f t="shared" si="186"/>
        <v/>
      </c>
      <c r="B874" s="18"/>
      <c r="C874" s="18"/>
      <c r="D874" s="18"/>
      <c r="E874" s="19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9"/>
      <c r="W874" s="5">
        <f t="shared" si="185"/>
        <v>0</v>
      </c>
    </row>
    <row r="875" spans="1:23" x14ac:dyDescent="0.25">
      <c r="A875" s="2" t="str">
        <f t="shared" si="186"/>
        <v/>
      </c>
      <c r="B875" s="18"/>
      <c r="C875" s="18"/>
      <c r="D875" s="18"/>
      <c r="E875" s="19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9"/>
      <c r="W875" s="5">
        <f t="shared" si="185"/>
        <v>0</v>
      </c>
    </row>
    <row r="876" spans="1:23" x14ac:dyDescent="0.25">
      <c r="A876" s="2" t="str">
        <f t="shared" si="186"/>
        <v/>
      </c>
      <c r="B876" s="18"/>
      <c r="C876" s="18"/>
      <c r="D876" s="18"/>
      <c r="E876" s="19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9"/>
      <c r="W876" s="5">
        <f t="shared" si="185"/>
        <v>0</v>
      </c>
    </row>
    <row r="877" spans="1:23" x14ac:dyDescent="0.25">
      <c r="A877" s="2" t="str">
        <f t="shared" si="186"/>
        <v/>
      </c>
      <c r="B877" s="18"/>
      <c r="C877" s="18"/>
      <c r="D877" s="18"/>
      <c r="E877" s="19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9"/>
      <c r="W877" s="5">
        <f t="shared" si="185"/>
        <v>0</v>
      </c>
    </row>
    <row r="878" spans="1:23" x14ac:dyDescent="0.25">
      <c r="A878" s="2" t="str">
        <f t="shared" si="186"/>
        <v/>
      </c>
      <c r="B878" s="18"/>
      <c r="C878" s="18"/>
      <c r="D878" s="18"/>
      <c r="E878" s="19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9"/>
      <c r="W878" s="5">
        <f t="shared" si="185"/>
        <v>0</v>
      </c>
    </row>
    <row r="879" spans="1:23" x14ac:dyDescent="0.25">
      <c r="A879" s="2" t="str">
        <f t="shared" si="186"/>
        <v/>
      </c>
      <c r="B879" s="18"/>
      <c r="C879" s="18"/>
      <c r="D879" s="18"/>
      <c r="E879" s="19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9"/>
      <c r="W879" s="5">
        <f t="shared" si="185"/>
        <v>0</v>
      </c>
    </row>
    <row r="880" spans="1:23" x14ac:dyDescent="0.25">
      <c r="A880" s="2" t="str">
        <f t="shared" si="186"/>
        <v/>
      </c>
      <c r="B880" s="18"/>
      <c r="C880" s="18"/>
      <c r="D880" s="18"/>
      <c r="E880" s="19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9"/>
      <c r="W880" s="5">
        <f t="shared" si="185"/>
        <v>0</v>
      </c>
    </row>
    <row r="881" spans="1:23" x14ac:dyDescent="0.25">
      <c r="A881" s="2" t="str">
        <f t="shared" si="186"/>
        <v/>
      </c>
      <c r="B881" s="18"/>
      <c r="C881" s="18"/>
      <c r="D881" s="18"/>
      <c r="E881" s="19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9"/>
      <c r="W881" s="5">
        <f t="shared" si="185"/>
        <v>0</v>
      </c>
    </row>
    <row r="882" spans="1:23" x14ac:dyDescent="0.25">
      <c r="A882" s="2" t="str">
        <f t="shared" si="186"/>
        <v/>
      </c>
      <c r="B882" s="18"/>
      <c r="C882" s="18"/>
      <c r="D882" s="18"/>
      <c r="E882" s="19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9"/>
      <c r="W882" s="5">
        <f t="shared" si="185"/>
        <v>0</v>
      </c>
    </row>
    <row r="883" spans="1:23" x14ac:dyDescent="0.25">
      <c r="A883" s="2" t="str">
        <f t="shared" si="186"/>
        <v/>
      </c>
      <c r="B883" s="18"/>
      <c r="C883" s="18"/>
      <c r="D883" s="18"/>
      <c r="E883" s="19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9"/>
      <c r="W883" s="5">
        <f t="shared" si="185"/>
        <v>0</v>
      </c>
    </row>
    <row r="884" spans="1:23" x14ac:dyDescent="0.25">
      <c r="A884" s="2" t="str">
        <f t="shared" si="186"/>
        <v/>
      </c>
      <c r="B884" s="18"/>
      <c r="C884" s="18"/>
      <c r="D884" s="18"/>
      <c r="E884" s="19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9"/>
      <c r="W884" s="5">
        <f t="shared" si="185"/>
        <v>0</v>
      </c>
    </row>
    <row r="885" spans="1:23" x14ac:dyDescent="0.25">
      <c r="A885" s="2" t="str">
        <f t="shared" si="186"/>
        <v/>
      </c>
      <c r="B885" s="18"/>
      <c r="C885" s="18"/>
      <c r="D885" s="18"/>
      <c r="E885" s="19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9"/>
      <c r="W885" s="5">
        <f t="shared" si="185"/>
        <v>0</v>
      </c>
    </row>
    <row r="886" spans="1:23" x14ac:dyDescent="0.25">
      <c r="A886" s="2" t="str">
        <f t="shared" si="186"/>
        <v/>
      </c>
      <c r="B886" s="18"/>
      <c r="C886" s="18"/>
      <c r="D886" s="18"/>
      <c r="E886" s="19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9"/>
      <c r="W886" s="5">
        <f t="shared" si="185"/>
        <v>0</v>
      </c>
    </row>
    <row r="887" spans="1:23" x14ac:dyDescent="0.25">
      <c r="A887" s="2" t="str">
        <f t="shared" si="186"/>
        <v/>
      </c>
      <c r="B887" s="18"/>
      <c r="C887" s="18"/>
      <c r="D887" s="18"/>
      <c r="E887" s="19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9"/>
      <c r="W887" s="5">
        <f t="shared" si="185"/>
        <v>0</v>
      </c>
    </row>
    <row r="888" spans="1:23" x14ac:dyDescent="0.25">
      <c r="A888" s="2" t="str">
        <f t="shared" si="186"/>
        <v/>
      </c>
      <c r="B888" s="18"/>
      <c r="C888" s="18"/>
      <c r="D888" s="18"/>
      <c r="E888" s="19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9"/>
      <c r="W888" s="5">
        <f t="shared" si="185"/>
        <v>0</v>
      </c>
    </row>
    <row r="889" spans="1:23" x14ac:dyDescent="0.25">
      <c r="A889" s="2" t="str">
        <f t="shared" si="186"/>
        <v/>
      </c>
      <c r="B889" s="18"/>
      <c r="C889" s="18"/>
      <c r="D889" s="18"/>
      <c r="E889" s="19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9"/>
      <c r="W889" s="5">
        <f t="shared" si="185"/>
        <v>0</v>
      </c>
    </row>
    <row r="890" spans="1:23" x14ac:dyDescent="0.25">
      <c r="A890" s="2" t="str">
        <f t="shared" si="186"/>
        <v/>
      </c>
      <c r="B890" s="18"/>
      <c r="C890" s="18"/>
      <c r="D890" s="18"/>
      <c r="E890" s="19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9"/>
      <c r="W890" s="5">
        <f t="shared" si="185"/>
        <v>0</v>
      </c>
    </row>
    <row r="891" spans="1:23" x14ac:dyDescent="0.25">
      <c r="A891" s="2" t="str">
        <f t="shared" si="186"/>
        <v/>
      </c>
      <c r="B891" s="18"/>
      <c r="C891" s="18"/>
      <c r="D891" s="18"/>
      <c r="E891" s="19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9"/>
      <c r="W891" s="5">
        <f t="shared" si="185"/>
        <v>0</v>
      </c>
    </row>
    <row r="892" spans="1:23" x14ac:dyDescent="0.25">
      <c r="A892" s="2" t="str">
        <f t="shared" si="186"/>
        <v/>
      </c>
      <c r="B892" s="18"/>
      <c r="C892" s="18"/>
      <c r="D892" s="18"/>
      <c r="E892" s="19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9"/>
      <c r="W892" s="5">
        <f t="shared" si="185"/>
        <v>0</v>
      </c>
    </row>
    <row r="893" spans="1:23" x14ac:dyDescent="0.25">
      <c r="A893" s="2" t="str">
        <f t="shared" si="186"/>
        <v/>
      </c>
      <c r="B893" s="18"/>
      <c r="C893" s="18"/>
      <c r="D893" s="18"/>
      <c r="E893" s="19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9"/>
      <c r="W893" s="5">
        <f t="shared" si="185"/>
        <v>0</v>
      </c>
    </row>
    <row r="894" spans="1:23" x14ac:dyDescent="0.25">
      <c r="A894" s="2" t="str">
        <f t="shared" si="186"/>
        <v/>
      </c>
      <c r="B894" s="18"/>
      <c r="C894" s="18"/>
      <c r="D894" s="18"/>
      <c r="E894" s="19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9"/>
      <c r="W894" s="5">
        <f t="shared" si="185"/>
        <v>0</v>
      </c>
    </row>
    <row r="895" spans="1:23" x14ac:dyDescent="0.25">
      <c r="A895" s="2" t="str">
        <f t="shared" si="186"/>
        <v/>
      </c>
      <c r="B895" s="18"/>
      <c r="C895" s="18"/>
      <c r="D895" s="18"/>
      <c r="E895" s="19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9"/>
      <c r="W895" s="5">
        <f t="shared" si="185"/>
        <v>0</v>
      </c>
    </row>
    <row r="896" spans="1:23" x14ac:dyDescent="0.25">
      <c r="A896" s="2" t="str">
        <f t="shared" si="186"/>
        <v/>
      </c>
      <c r="B896" s="18"/>
      <c r="C896" s="18"/>
      <c r="D896" s="18"/>
      <c r="E896" s="19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9"/>
      <c r="W896" s="5">
        <f t="shared" si="185"/>
        <v>0</v>
      </c>
    </row>
    <row r="897" spans="1:23" x14ac:dyDescent="0.25">
      <c r="A897" s="2" t="str">
        <f t="shared" si="186"/>
        <v/>
      </c>
      <c r="B897" s="18"/>
      <c r="C897" s="18"/>
      <c r="D897" s="18"/>
      <c r="E897" s="19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9"/>
      <c r="W897" s="5">
        <f t="shared" si="185"/>
        <v>0</v>
      </c>
    </row>
    <row r="898" spans="1:23" x14ac:dyDescent="0.25">
      <c r="A898" s="2" t="str">
        <f t="shared" si="186"/>
        <v/>
      </c>
      <c r="B898" s="18"/>
      <c r="C898" s="18"/>
      <c r="D898" s="18"/>
      <c r="E898" s="19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9"/>
      <c r="W898" s="5">
        <f t="shared" ref="W898:W961" si="187">SUM(F898:U898)</f>
        <v>0</v>
      </c>
    </row>
    <row r="899" spans="1:23" x14ac:dyDescent="0.25">
      <c r="A899" s="2" t="str">
        <f t="shared" si="186"/>
        <v/>
      </c>
      <c r="B899" s="18"/>
      <c r="C899" s="18"/>
      <c r="D899" s="18"/>
      <c r="E899" s="19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9"/>
      <c r="W899" s="5">
        <f t="shared" si="187"/>
        <v>0</v>
      </c>
    </row>
    <row r="900" spans="1:23" x14ac:dyDescent="0.25">
      <c r="A900" s="2" t="str">
        <f t="shared" si="186"/>
        <v/>
      </c>
      <c r="B900" s="18"/>
      <c r="C900" s="18"/>
      <c r="D900" s="18"/>
      <c r="E900" s="19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9"/>
      <c r="W900" s="5">
        <f t="shared" si="187"/>
        <v>0</v>
      </c>
    </row>
    <row r="901" spans="1:23" x14ac:dyDescent="0.25">
      <c r="A901" s="2" t="str">
        <f t="shared" si="186"/>
        <v/>
      </c>
      <c r="B901" s="18"/>
      <c r="C901" s="18"/>
      <c r="D901" s="18"/>
      <c r="E901" s="19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9"/>
      <c r="W901" s="5">
        <f t="shared" si="187"/>
        <v>0</v>
      </c>
    </row>
    <row r="902" spans="1:23" x14ac:dyDescent="0.25">
      <c r="A902" s="2" t="str">
        <f t="shared" si="186"/>
        <v/>
      </c>
      <c r="B902" s="18"/>
      <c r="C902" s="18"/>
      <c r="D902" s="18"/>
      <c r="E902" s="19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9"/>
      <c r="W902" s="5">
        <f t="shared" si="187"/>
        <v>0</v>
      </c>
    </row>
    <row r="903" spans="1:23" x14ac:dyDescent="0.25">
      <c r="A903" s="2" t="str">
        <f t="shared" si="186"/>
        <v/>
      </c>
      <c r="B903" s="18"/>
      <c r="C903" s="18"/>
      <c r="D903" s="18"/>
      <c r="E903" s="19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9"/>
      <c r="W903" s="5">
        <f t="shared" si="187"/>
        <v>0</v>
      </c>
    </row>
    <row r="904" spans="1:23" x14ac:dyDescent="0.25">
      <c r="A904" s="2" t="str">
        <f t="shared" si="186"/>
        <v/>
      </c>
      <c r="B904" s="18"/>
      <c r="C904" s="18"/>
      <c r="D904" s="18"/>
      <c r="E904" s="19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9"/>
      <c r="W904" s="5">
        <f t="shared" si="187"/>
        <v>0</v>
      </c>
    </row>
    <row r="905" spans="1:23" x14ac:dyDescent="0.25">
      <c r="A905" s="2" t="str">
        <f t="shared" si="186"/>
        <v/>
      </c>
      <c r="B905" s="18"/>
      <c r="C905" s="18"/>
      <c r="D905" s="18"/>
      <c r="E905" s="19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9"/>
      <c r="W905" s="5">
        <f t="shared" si="187"/>
        <v>0</v>
      </c>
    </row>
    <row r="906" spans="1:23" x14ac:dyDescent="0.25">
      <c r="A906" s="2" t="str">
        <f t="shared" si="186"/>
        <v/>
      </c>
      <c r="B906" s="18"/>
      <c r="C906" s="18"/>
      <c r="D906" s="18"/>
      <c r="E906" s="19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9"/>
      <c r="W906" s="5">
        <f t="shared" si="187"/>
        <v>0</v>
      </c>
    </row>
    <row r="907" spans="1:23" x14ac:dyDescent="0.25">
      <c r="A907" s="2" t="str">
        <f t="shared" si="186"/>
        <v/>
      </c>
      <c r="B907" s="18"/>
      <c r="C907" s="18"/>
      <c r="D907" s="18"/>
      <c r="E907" s="19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9"/>
      <c r="W907" s="5">
        <f t="shared" si="187"/>
        <v>0</v>
      </c>
    </row>
    <row r="908" spans="1:23" x14ac:dyDescent="0.25">
      <c r="A908" s="2" t="str">
        <f t="shared" si="186"/>
        <v/>
      </c>
      <c r="B908" s="18"/>
      <c r="C908" s="18"/>
      <c r="D908" s="18"/>
      <c r="E908" s="19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9"/>
      <c r="W908" s="5">
        <f t="shared" si="187"/>
        <v>0</v>
      </c>
    </row>
    <row r="909" spans="1:23" x14ac:dyDescent="0.25">
      <c r="A909" s="2" t="str">
        <f t="shared" si="186"/>
        <v/>
      </c>
      <c r="B909" s="18"/>
      <c r="C909" s="18"/>
      <c r="D909" s="18"/>
      <c r="E909" s="19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9"/>
      <c r="W909" s="5">
        <f t="shared" si="187"/>
        <v>0</v>
      </c>
    </row>
    <row r="910" spans="1:23" x14ac:dyDescent="0.25">
      <c r="A910" s="2" t="str">
        <f t="shared" si="186"/>
        <v/>
      </c>
      <c r="B910" s="18"/>
      <c r="C910" s="18"/>
      <c r="D910" s="18"/>
      <c r="E910" s="19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9"/>
      <c r="W910" s="5">
        <f t="shared" si="187"/>
        <v>0</v>
      </c>
    </row>
    <row r="911" spans="1:23" x14ac:dyDescent="0.25">
      <c r="A911" s="2" t="str">
        <f t="shared" si="186"/>
        <v/>
      </c>
      <c r="B911" s="18"/>
      <c r="C911" s="18"/>
      <c r="D911" s="18"/>
      <c r="E911" s="19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9"/>
      <c r="W911" s="5">
        <f t="shared" si="187"/>
        <v>0</v>
      </c>
    </row>
    <row r="912" spans="1:23" x14ac:dyDescent="0.25">
      <c r="A912" s="2" t="str">
        <f t="shared" si="186"/>
        <v/>
      </c>
      <c r="B912" s="18"/>
      <c r="C912" s="18"/>
      <c r="D912" s="18"/>
      <c r="E912" s="19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9"/>
      <c r="W912" s="5">
        <f t="shared" si="187"/>
        <v>0</v>
      </c>
    </row>
    <row r="913" spans="1:23" x14ac:dyDescent="0.25">
      <c r="A913" s="2" t="str">
        <f t="shared" si="186"/>
        <v/>
      </c>
      <c r="B913" s="18"/>
      <c r="C913" s="18"/>
      <c r="D913" s="18"/>
      <c r="E913" s="19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9"/>
      <c r="W913" s="5">
        <f t="shared" si="187"/>
        <v>0</v>
      </c>
    </row>
    <row r="914" spans="1:23" x14ac:dyDescent="0.25">
      <c r="A914" s="2" t="str">
        <f t="shared" si="186"/>
        <v/>
      </c>
      <c r="B914" s="18"/>
      <c r="C914" s="18"/>
      <c r="D914" s="18"/>
      <c r="E914" s="19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9"/>
      <c r="W914" s="5">
        <f t="shared" si="187"/>
        <v>0</v>
      </c>
    </row>
    <row r="915" spans="1:23" x14ac:dyDescent="0.25">
      <c r="A915" s="2" t="str">
        <f t="shared" si="186"/>
        <v/>
      </c>
      <c r="B915" s="18"/>
      <c r="C915" s="18"/>
      <c r="D915" s="18"/>
      <c r="E915" s="19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9"/>
      <c r="W915" s="5">
        <f t="shared" si="187"/>
        <v>0</v>
      </c>
    </row>
    <row r="916" spans="1:23" x14ac:dyDescent="0.25">
      <c r="A916" s="2" t="str">
        <f t="shared" si="186"/>
        <v/>
      </c>
      <c r="B916" s="18"/>
      <c r="C916" s="18"/>
      <c r="D916" s="18"/>
      <c r="E916" s="19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9"/>
      <c r="W916" s="5">
        <f t="shared" si="187"/>
        <v>0</v>
      </c>
    </row>
    <row r="917" spans="1:23" x14ac:dyDescent="0.25">
      <c r="A917" s="2" t="str">
        <f t="shared" si="186"/>
        <v/>
      </c>
      <c r="B917" s="18"/>
      <c r="C917" s="18"/>
      <c r="D917" s="18"/>
      <c r="E917" s="19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9"/>
      <c r="W917" s="5">
        <f t="shared" si="187"/>
        <v>0</v>
      </c>
    </row>
    <row r="918" spans="1:23" x14ac:dyDescent="0.25">
      <c r="A918" s="2" t="str">
        <f t="shared" si="186"/>
        <v/>
      </c>
      <c r="B918" s="18"/>
      <c r="C918" s="18"/>
      <c r="D918" s="18"/>
      <c r="E918" s="19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9"/>
      <c r="W918" s="5">
        <f t="shared" si="187"/>
        <v>0</v>
      </c>
    </row>
    <row r="919" spans="1:23" x14ac:dyDescent="0.25">
      <c r="A919" s="2" t="str">
        <f t="shared" si="186"/>
        <v/>
      </c>
      <c r="B919" s="18"/>
      <c r="C919" s="18"/>
      <c r="D919" s="18"/>
      <c r="E919" s="19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9"/>
      <c r="W919" s="5">
        <f t="shared" si="187"/>
        <v>0</v>
      </c>
    </row>
    <row r="920" spans="1:23" x14ac:dyDescent="0.25">
      <c r="A920" s="2" t="str">
        <f t="shared" si="186"/>
        <v/>
      </c>
      <c r="B920" s="18"/>
      <c r="C920" s="18"/>
      <c r="D920" s="18"/>
      <c r="E920" s="19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9"/>
      <c r="W920" s="5">
        <f t="shared" si="187"/>
        <v>0</v>
      </c>
    </row>
    <row r="921" spans="1:23" x14ac:dyDescent="0.25">
      <c r="A921" s="2" t="str">
        <f t="shared" si="186"/>
        <v/>
      </c>
      <c r="B921" s="18"/>
      <c r="C921" s="18"/>
      <c r="D921" s="18"/>
      <c r="E921" s="19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9"/>
      <c r="W921" s="5">
        <f t="shared" si="187"/>
        <v>0</v>
      </c>
    </row>
    <row r="922" spans="1:23" x14ac:dyDescent="0.25">
      <c r="A922" s="2" t="str">
        <f t="shared" si="186"/>
        <v/>
      </c>
      <c r="B922" s="18"/>
      <c r="C922" s="18"/>
      <c r="D922" s="18"/>
      <c r="E922" s="19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9"/>
      <c r="W922" s="5">
        <f t="shared" si="187"/>
        <v>0</v>
      </c>
    </row>
    <row r="923" spans="1:23" x14ac:dyDescent="0.25">
      <c r="A923" s="2" t="str">
        <f t="shared" si="186"/>
        <v/>
      </c>
      <c r="B923" s="18"/>
      <c r="C923" s="18"/>
      <c r="D923" s="18"/>
      <c r="E923" s="19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9"/>
      <c r="W923" s="5">
        <f t="shared" si="187"/>
        <v>0</v>
      </c>
    </row>
    <row r="924" spans="1:23" x14ac:dyDescent="0.25">
      <c r="A924" s="2" t="str">
        <f t="shared" si="186"/>
        <v/>
      </c>
      <c r="B924" s="18"/>
      <c r="C924" s="18"/>
      <c r="D924" s="18"/>
      <c r="E924" s="19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9"/>
      <c r="W924" s="5">
        <f t="shared" si="187"/>
        <v>0</v>
      </c>
    </row>
    <row r="925" spans="1:23" x14ac:dyDescent="0.25">
      <c r="A925" s="2" t="str">
        <f t="shared" si="186"/>
        <v/>
      </c>
      <c r="B925" s="18"/>
      <c r="C925" s="18"/>
      <c r="D925" s="18"/>
      <c r="E925" s="19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9"/>
      <c r="W925" s="5">
        <f t="shared" si="187"/>
        <v>0</v>
      </c>
    </row>
    <row r="926" spans="1:23" x14ac:dyDescent="0.25">
      <c r="A926" s="2" t="str">
        <f t="shared" si="186"/>
        <v/>
      </c>
      <c r="B926" s="18"/>
      <c r="C926" s="18"/>
      <c r="D926" s="18"/>
      <c r="E926" s="19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9"/>
      <c r="W926" s="5">
        <f t="shared" si="187"/>
        <v>0</v>
      </c>
    </row>
    <row r="927" spans="1:23" x14ac:dyDescent="0.25">
      <c r="A927" s="2" t="str">
        <f t="shared" si="186"/>
        <v/>
      </c>
      <c r="B927" s="18"/>
      <c r="C927" s="18"/>
      <c r="D927" s="18"/>
      <c r="E927" s="19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9"/>
      <c r="W927" s="5">
        <f t="shared" si="187"/>
        <v>0</v>
      </c>
    </row>
    <row r="928" spans="1:23" x14ac:dyDescent="0.25">
      <c r="A928" s="2" t="str">
        <f t="shared" si="186"/>
        <v/>
      </c>
      <c r="B928" s="18"/>
      <c r="C928" s="18"/>
      <c r="D928" s="18"/>
      <c r="E928" s="19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9"/>
      <c r="W928" s="5">
        <f t="shared" si="187"/>
        <v>0</v>
      </c>
    </row>
    <row r="929" spans="1:23" x14ac:dyDescent="0.25">
      <c r="A929" s="2" t="str">
        <f t="shared" si="186"/>
        <v/>
      </c>
      <c r="B929" s="18"/>
      <c r="C929" s="18"/>
      <c r="D929" s="18"/>
      <c r="E929" s="19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9"/>
      <c r="W929" s="5">
        <f t="shared" si="187"/>
        <v>0</v>
      </c>
    </row>
    <row r="930" spans="1:23" x14ac:dyDescent="0.25">
      <c r="A930" s="2" t="str">
        <f t="shared" si="186"/>
        <v/>
      </c>
      <c r="B930" s="18"/>
      <c r="C930" s="18"/>
      <c r="D930" s="18"/>
      <c r="E930" s="19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9"/>
      <c r="W930" s="5">
        <f t="shared" si="187"/>
        <v>0</v>
      </c>
    </row>
    <row r="931" spans="1:23" x14ac:dyDescent="0.25">
      <c r="A931" s="2" t="str">
        <f t="shared" si="186"/>
        <v/>
      </c>
      <c r="B931" s="18"/>
      <c r="C931" s="18"/>
      <c r="D931" s="18"/>
      <c r="E931" s="19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9"/>
      <c r="W931" s="5">
        <f t="shared" si="187"/>
        <v>0</v>
      </c>
    </row>
    <row r="932" spans="1:23" x14ac:dyDescent="0.25">
      <c r="A932" s="2" t="str">
        <f t="shared" si="186"/>
        <v/>
      </c>
      <c r="B932" s="18"/>
      <c r="C932" s="18"/>
      <c r="D932" s="18"/>
      <c r="E932" s="19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9"/>
      <c r="W932" s="5">
        <f t="shared" si="187"/>
        <v>0</v>
      </c>
    </row>
    <row r="933" spans="1:23" x14ac:dyDescent="0.25">
      <c r="A933" s="2" t="str">
        <f t="shared" si="186"/>
        <v/>
      </c>
      <c r="B933" s="18"/>
      <c r="C933" s="18"/>
      <c r="D933" s="18"/>
      <c r="E933" s="19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9"/>
      <c r="W933" s="5">
        <f t="shared" si="187"/>
        <v>0</v>
      </c>
    </row>
    <row r="934" spans="1:23" x14ac:dyDescent="0.25">
      <c r="A934" s="2" t="str">
        <f t="shared" si="186"/>
        <v/>
      </c>
      <c r="B934" s="18"/>
      <c r="C934" s="18"/>
      <c r="D934" s="18"/>
      <c r="E934" s="19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9"/>
      <c r="W934" s="5">
        <f t="shared" si="187"/>
        <v>0</v>
      </c>
    </row>
    <row r="935" spans="1:23" x14ac:dyDescent="0.25">
      <c r="A935" s="2" t="str">
        <f t="shared" si="186"/>
        <v/>
      </c>
      <c r="B935" s="18"/>
      <c r="C935" s="18"/>
      <c r="D935" s="18"/>
      <c r="E935" s="19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9"/>
      <c r="W935" s="5">
        <f t="shared" si="187"/>
        <v>0</v>
      </c>
    </row>
    <row r="936" spans="1:23" x14ac:dyDescent="0.25">
      <c r="A936" s="2" t="str">
        <f t="shared" si="186"/>
        <v/>
      </c>
      <c r="B936" s="18"/>
      <c r="C936" s="18"/>
      <c r="D936" s="18"/>
      <c r="E936" s="19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9"/>
      <c r="W936" s="5">
        <f t="shared" si="187"/>
        <v>0</v>
      </c>
    </row>
    <row r="937" spans="1:23" x14ac:dyDescent="0.25">
      <c r="A937" s="2" t="str">
        <f t="shared" ref="A937:A1000" si="188">IF(B937&lt;&gt;"",A936+1,"")</f>
        <v/>
      </c>
      <c r="B937" s="18"/>
      <c r="C937" s="18"/>
      <c r="D937" s="18"/>
      <c r="E937" s="19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9"/>
      <c r="W937" s="5">
        <f t="shared" si="187"/>
        <v>0</v>
      </c>
    </row>
    <row r="938" spans="1:23" x14ac:dyDescent="0.25">
      <c r="A938" s="2" t="str">
        <f t="shared" si="188"/>
        <v/>
      </c>
      <c r="B938" s="18"/>
      <c r="C938" s="18"/>
      <c r="D938" s="18"/>
      <c r="E938" s="19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9"/>
      <c r="W938" s="5">
        <f t="shared" si="187"/>
        <v>0</v>
      </c>
    </row>
    <row r="939" spans="1:23" x14ac:dyDescent="0.25">
      <c r="A939" s="2" t="str">
        <f t="shared" si="188"/>
        <v/>
      </c>
      <c r="B939" s="18"/>
      <c r="C939" s="18"/>
      <c r="D939" s="18"/>
      <c r="E939" s="19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9"/>
      <c r="W939" s="5">
        <f t="shared" si="187"/>
        <v>0</v>
      </c>
    </row>
    <row r="940" spans="1:23" x14ac:dyDescent="0.25">
      <c r="A940" s="2" t="str">
        <f t="shared" si="188"/>
        <v/>
      </c>
      <c r="B940" s="18"/>
      <c r="C940" s="18"/>
      <c r="D940" s="18"/>
      <c r="E940" s="19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9"/>
      <c r="W940" s="5">
        <f t="shared" si="187"/>
        <v>0</v>
      </c>
    </row>
    <row r="941" spans="1:23" x14ac:dyDescent="0.25">
      <c r="A941" s="2" t="str">
        <f t="shared" si="188"/>
        <v/>
      </c>
      <c r="B941" s="18"/>
      <c r="C941" s="18"/>
      <c r="D941" s="18"/>
      <c r="E941" s="19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9"/>
      <c r="W941" s="5">
        <f t="shared" si="187"/>
        <v>0</v>
      </c>
    </row>
    <row r="942" spans="1:23" x14ac:dyDescent="0.25">
      <c r="A942" s="2" t="str">
        <f t="shared" si="188"/>
        <v/>
      </c>
      <c r="B942" s="18"/>
      <c r="C942" s="18"/>
      <c r="D942" s="18"/>
      <c r="E942" s="19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9"/>
      <c r="W942" s="5">
        <f t="shared" si="187"/>
        <v>0</v>
      </c>
    </row>
    <row r="943" spans="1:23" x14ac:dyDescent="0.25">
      <c r="A943" s="2" t="str">
        <f t="shared" si="188"/>
        <v/>
      </c>
      <c r="B943" s="18"/>
      <c r="C943" s="18"/>
      <c r="D943" s="18"/>
      <c r="E943" s="19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9"/>
      <c r="W943" s="5">
        <f t="shared" si="187"/>
        <v>0</v>
      </c>
    </row>
    <row r="944" spans="1:23" x14ac:dyDescent="0.25">
      <c r="A944" s="2" t="str">
        <f t="shared" si="188"/>
        <v/>
      </c>
      <c r="B944" s="18"/>
      <c r="C944" s="18"/>
      <c r="D944" s="18"/>
      <c r="E944" s="19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9"/>
      <c r="W944" s="5">
        <f t="shared" si="187"/>
        <v>0</v>
      </c>
    </row>
    <row r="945" spans="1:23" x14ac:dyDescent="0.25">
      <c r="A945" s="2" t="str">
        <f t="shared" si="188"/>
        <v/>
      </c>
      <c r="B945" s="18"/>
      <c r="C945" s="18"/>
      <c r="D945" s="18"/>
      <c r="E945" s="19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9"/>
      <c r="W945" s="5">
        <f t="shared" si="187"/>
        <v>0</v>
      </c>
    </row>
    <row r="946" spans="1:23" x14ac:dyDescent="0.25">
      <c r="A946" s="2" t="str">
        <f t="shared" si="188"/>
        <v/>
      </c>
      <c r="B946" s="18"/>
      <c r="C946" s="18"/>
      <c r="D946" s="18"/>
      <c r="E946" s="19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9"/>
      <c r="W946" s="5">
        <f t="shared" si="187"/>
        <v>0</v>
      </c>
    </row>
    <row r="947" spans="1:23" x14ac:dyDescent="0.25">
      <c r="A947" s="2" t="str">
        <f t="shared" si="188"/>
        <v/>
      </c>
      <c r="B947" s="18"/>
      <c r="C947" s="18"/>
      <c r="D947" s="18"/>
      <c r="E947" s="19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9"/>
      <c r="W947" s="5">
        <f t="shared" si="187"/>
        <v>0</v>
      </c>
    </row>
    <row r="948" spans="1:23" x14ac:dyDescent="0.25">
      <c r="A948" s="2" t="str">
        <f t="shared" si="188"/>
        <v/>
      </c>
      <c r="B948" s="18"/>
      <c r="C948" s="18"/>
      <c r="D948" s="18"/>
      <c r="E948" s="19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9"/>
      <c r="W948" s="5">
        <f t="shared" si="187"/>
        <v>0</v>
      </c>
    </row>
    <row r="949" spans="1:23" x14ac:dyDescent="0.25">
      <c r="A949" s="2" t="str">
        <f t="shared" si="188"/>
        <v/>
      </c>
      <c r="B949" s="18"/>
      <c r="C949" s="18"/>
      <c r="D949" s="18"/>
      <c r="E949" s="19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9"/>
      <c r="W949" s="5">
        <f t="shared" si="187"/>
        <v>0</v>
      </c>
    </row>
    <row r="950" spans="1:23" x14ac:dyDescent="0.25">
      <c r="A950" s="2" t="str">
        <f t="shared" si="188"/>
        <v/>
      </c>
      <c r="B950" s="18"/>
      <c r="C950" s="18"/>
      <c r="D950" s="18"/>
      <c r="E950" s="19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9"/>
      <c r="W950" s="5">
        <f t="shared" si="187"/>
        <v>0</v>
      </c>
    </row>
    <row r="951" spans="1:23" x14ac:dyDescent="0.25">
      <c r="A951" s="2" t="str">
        <f t="shared" si="188"/>
        <v/>
      </c>
      <c r="B951" s="18"/>
      <c r="C951" s="18"/>
      <c r="D951" s="18"/>
      <c r="E951" s="19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9"/>
      <c r="W951" s="5">
        <f t="shared" si="187"/>
        <v>0</v>
      </c>
    </row>
    <row r="952" spans="1:23" x14ac:dyDescent="0.25">
      <c r="A952" s="2" t="str">
        <f t="shared" si="188"/>
        <v/>
      </c>
      <c r="B952" s="18"/>
      <c r="C952" s="18"/>
      <c r="D952" s="18"/>
      <c r="E952" s="19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9"/>
      <c r="W952" s="5">
        <f t="shared" si="187"/>
        <v>0</v>
      </c>
    </row>
    <row r="953" spans="1:23" x14ac:dyDescent="0.25">
      <c r="A953" s="2" t="str">
        <f t="shared" si="188"/>
        <v/>
      </c>
      <c r="B953" s="18"/>
      <c r="C953" s="18"/>
      <c r="D953" s="18"/>
      <c r="E953" s="19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9"/>
      <c r="W953" s="5">
        <f t="shared" si="187"/>
        <v>0</v>
      </c>
    </row>
    <row r="954" spans="1:23" x14ac:dyDescent="0.25">
      <c r="A954" s="2" t="str">
        <f t="shared" si="188"/>
        <v/>
      </c>
      <c r="B954" s="18"/>
      <c r="C954" s="18"/>
      <c r="D954" s="18"/>
      <c r="E954" s="19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9"/>
      <c r="W954" s="5">
        <f t="shared" si="187"/>
        <v>0</v>
      </c>
    </row>
    <row r="955" spans="1:23" x14ac:dyDescent="0.25">
      <c r="A955" s="2" t="str">
        <f t="shared" si="188"/>
        <v/>
      </c>
      <c r="B955" s="18"/>
      <c r="C955" s="18"/>
      <c r="D955" s="18"/>
      <c r="E955" s="19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9"/>
      <c r="W955" s="5">
        <f t="shared" si="187"/>
        <v>0</v>
      </c>
    </row>
    <row r="956" spans="1:23" x14ac:dyDescent="0.25">
      <c r="A956" s="2" t="str">
        <f t="shared" si="188"/>
        <v/>
      </c>
      <c r="B956" s="18"/>
      <c r="C956" s="18"/>
      <c r="D956" s="18"/>
      <c r="E956" s="19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9"/>
      <c r="W956" s="5">
        <f t="shared" si="187"/>
        <v>0</v>
      </c>
    </row>
    <row r="957" spans="1:23" x14ac:dyDescent="0.25">
      <c r="A957" s="2" t="str">
        <f t="shared" si="188"/>
        <v/>
      </c>
      <c r="B957" s="18"/>
      <c r="C957" s="18"/>
      <c r="D957" s="18"/>
      <c r="E957" s="19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9"/>
      <c r="W957" s="5">
        <f t="shared" si="187"/>
        <v>0</v>
      </c>
    </row>
    <row r="958" spans="1:23" x14ac:dyDescent="0.25">
      <c r="A958" s="2" t="str">
        <f t="shared" si="188"/>
        <v/>
      </c>
      <c r="B958" s="18"/>
      <c r="C958" s="18"/>
      <c r="D958" s="18"/>
      <c r="E958" s="19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9"/>
      <c r="W958" s="5">
        <f t="shared" si="187"/>
        <v>0</v>
      </c>
    </row>
    <row r="959" spans="1:23" x14ac:dyDescent="0.25">
      <c r="A959" s="2" t="str">
        <f t="shared" si="188"/>
        <v/>
      </c>
      <c r="B959" s="18"/>
      <c r="C959" s="18"/>
      <c r="D959" s="18"/>
      <c r="E959" s="19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9"/>
      <c r="W959" s="5">
        <f t="shared" si="187"/>
        <v>0</v>
      </c>
    </row>
    <row r="960" spans="1:23" x14ac:dyDescent="0.25">
      <c r="A960" s="2" t="str">
        <f t="shared" si="188"/>
        <v/>
      </c>
      <c r="B960" s="18"/>
      <c r="C960" s="18"/>
      <c r="D960" s="18"/>
      <c r="E960" s="19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9"/>
      <c r="W960" s="5">
        <f t="shared" si="187"/>
        <v>0</v>
      </c>
    </row>
    <row r="961" spans="1:23" x14ac:dyDescent="0.25">
      <c r="A961" s="2" t="str">
        <f t="shared" si="188"/>
        <v/>
      </c>
      <c r="B961" s="18"/>
      <c r="C961" s="18"/>
      <c r="D961" s="18"/>
      <c r="E961" s="19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9"/>
      <c r="W961" s="5">
        <f t="shared" si="187"/>
        <v>0</v>
      </c>
    </row>
    <row r="962" spans="1:23" x14ac:dyDescent="0.25">
      <c r="A962" s="2" t="str">
        <f t="shared" si="188"/>
        <v/>
      </c>
      <c r="B962" s="18"/>
      <c r="C962" s="18"/>
      <c r="D962" s="18"/>
      <c r="E962" s="19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9"/>
      <c r="W962" s="5">
        <f t="shared" ref="W962:W1000" si="189">SUM(F962:U962)</f>
        <v>0</v>
      </c>
    </row>
    <row r="963" spans="1:23" x14ac:dyDescent="0.25">
      <c r="A963" s="2" t="str">
        <f t="shared" si="188"/>
        <v/>
      </c>
      <c r="B963" s="18"/>
      <c r="C963" s="18"/>
      <c r="D963" s="18"/>
      <c r="E963" s="19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9"/>
      <c r="W963" s="5">
        <f t="shared" si="189"/>
        <v>0</v>
      </c>
    </row>
    <row r="964" spans="1:23" x14ac:dyDescent="0.25">
      <c r="A964" s="2" t="str">
        <f t="shared" si="188"/>
        <v/>
      </c>
      <c r="B964" s="18"/>
      <c r="C964" s="18"/>
      <c r="D964" s="18"/>
      <c r="E964" s="19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9"/>
      <c r="W964" s="5">
        <f t="shared" si="189"/>
        <v>0</v>
      </c>
    </row>
    <row r="965" spans="1:23" x14ac:dyDescent="0.25">
      <c r="A965" s="2" t="str">
        <f t="shared" si="188"/>
        <v/>
      </c>
      <c r="B965" s="18"/>
      <c r="C965" s="18"/>
      <c r="D965" s="18"/>
      <c r="E965" s="19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9"/>
      <c r="W965" s="5">
        <f t="shared" si="189"/>
        <v>0</v>
      </c>
    </row>
    <row r="966" spans="1:23" x14ac:dyDescent="0.25">
      <c r="A966" s="2" t="str">
        <f t="shared" si="188"/>
        <v/>
      </c>
      <c r="B966" s="18"/>
      <c r="C966" s="18"/>
      <c r="D966" s="18"/>
      <c r="E966" s="19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9"/>
      <c r="W966" s="5">
        <f t="shared" si="189"/>
        <v>0</v>
      </c>
    </row>
    <row r="967" spans="1:23" x14ac:dyDescent="0.25">
      <c r="A967" s="2" t="str">
        <f t="shared" si="188"/>
        <v/>
      </c>
      <c r="B967" s="18"/>
      <c r="C967" s="18"/>
      <c r="D967" s="18"/>
      <c r="E967" s="19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9"/>
      <c r="W967" s="5">
        <f t="shared" si="189"/>
        <v>0</v>
      </c>
    </row>
    <row r="968" spans="1:23" x14ac:dyDescent="0.25">
      <c r="A968" s="2" t="str">
        <f t="shared" si="188"/>
        <v/>
      </c>
      <c r="B968" s="18"/>
      <c r="C968" s="18"/>
      <c r="D968" s="18"/>
      <c r="E968" s="19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9"/>
      <c r="W968" s="5">
        <f t="shared" si="189"/>
        <v>0</v>
      </c>
    </row>
    <row r="969" spans="1:23" x14ac:dyDescent="0.25">
      <c r="A969" s="2" t="str">
        <f t="shared" si="188"/>
        <v/>
      </c>
      <c r="B969" s="18"/>
      <c r="C969" s="18"/>
      <c r="D969" s="18"/>
      <c r="E969" s="19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9"/>
      <c r="W969" s="5">
        <f t="shared" si="189"/>
        <v>0</v>
      </c>
    </row>
    <row r="970" spans="1:23" x14ac:dyDescent="0.25">
      <c r="A970" s="2" t="str">
        <f t="shared" si="188"/>
        <v/>
      </c>
      <c r="B970" s="18"/>
      <c r="C970" s="18"/>
      <c r="D970" s="18"/>
      <c r="E970" s="19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9"/>
      <c r="W970" s="5">
        <f t="shared" si="189"/>
        <v>0</v>
      </c>
    </row>
    <row r="971" spans="1:23" x14ac:dyDescent="0.25">
      <c r="A971" s="2" t="str">
        <f t="shared" si="188"/>
        <v/>
      </c>
      <c r="B971" s="18"/>
      <c r="C971" s="18"/>
      <c r="D971" s="18"/>
      <c r="E971" s="19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9"/>
      <c r="W971" s="5">
        <f t="shared" si="189"/>
        <v>0</v>
      </c>
    </row>
    <row r="972" spans="1:23" x14ac:dyDescent="0.25">
      <c r="A972" s="2" t="str">
        <f t="shared" si="188"/>
        <v/>
      </c>
      <c r="B972" s="18"/>
      <c r="C972" s="18"/>
      <c r="D972" s="18"/>
      <c r="E972" s="19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9"/>
      <c r="W972" s="5">
        <f t="shared" si="189"/>
        <v>0</v>
      </c>
    </row>
    <row r="973" spans="1:23" x14ac:dyDescent="0.25">
      <c r="A973" s="2" t="str">
        <f t="shared" si="188"/>
        <v/>
      </c>
      <c r="B973" s="18"/>
      <c r="C973" s="18"/>
      <c r="D973" s="18"/>
      <c r="E973" s="19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9"/>
      <c r="W973" s="5">
        <f t="shared" si="189"/>
        <v>0</v>
      </c>
    </row>
    <row r="974" spans="1:23" x14ac:dyDescent="0.25">
      <c r="A974" s="2" t="str">
        <f t="shared" si="188"/>
        <v/>
      </c>
      <c r="B974" s="18"/>
      <c r="C974" s="18"/>
      <c r="D974" s="18"/>
      <c r="E974" s="19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9"/>
      <c r="W974" s="5">
        <f t="shared" si="189"/>
        <v>0</v>
      </c>
    </row>
    <row r="975" spans="1:23" x14ac:dyDescent="0.25">
      <c r="A975" s="2" t="str">
        <f t="shared" si="188"/>
        <v/>
      </c>
      <c r="B975" s="18"/>
      <c r="C975" s="18"/>
      <c r="D975" s="18"/>
      <c r="E975" s="19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9"/>
      <c r="W975" s="5">
        <f t="shared" si="189"/>
        <v>0</v>
      </c>
    </row>
    <row r="976" spans="1:23" x14ac:dyDescent="0.25">
      <c r="A976" s="2" t="str">
        <f t="shared" si="188"/>
        <v/>
      </c>
      <c r="B976" s="18"/>
      <c r="C976" s="18"/>
      <c r="D976" s="18"/>
      <c r="E976" s="19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9"/>
      <c r="W976" s="5">
        <f t="shared" si="189"/>
        <v>0</v>
      </c>
    </row>
    <row r="977" spans="1:23" x14ac:dyDescent="0.25">
      <c r="A977" s="2" t="str">
        <f t="shared" si="188"/>
        <v/>
      </c>
      <c r="B977" s="18"/>
      <c r="C977" s="18"/>
      <c r="D977" s="18"/>
      <c r="E977" s="19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9"/>
      <c r="W977" s="5">
        <f t="shared" si="189"/>
        <v>0</v>
      </c>
    </row>
    <row r="978" spans="1:23" x14ac:dyDescent="0.25">
      <c r="A978" s="2" t="str">
        <f t="shared" si="188"/>
        <v/>
      </c>
      <c r="B978" s="18"/>
      <c r="C978" s="18"/>
      <c r="D978" s="18"/>
      <c r="E978" s="19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9"/>
      <c r="W978" s="5">
        <f t="shared" si="189"/>
        <v>0</v>
      </c>
    </row>
    <row r="979" spans="1:23" x14ac:dyDescent="0.25">
      <c r="A979" s="2" t="str">
        <f t="shared" si="188"/>
        <v/>
      </c>
      <c r="B979" s="18"/>
      <c r="C979" s="18"/>
      <c r="D979" s="18"/>
      <c r="E979" s="19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9"/>
      <c r="W979" s="5">
        <f t="shared" si="189"/>
        <v>0</v>
      </c>
    </row>
    <row r="980" spans="1:23" x14ac:dyDescent="0.25">
      <c r="A980" s="2" t="str">
        <f t="shared" si="188"/>
        <v/>
      </c>
      <c r="B980" s="18"/>
      <c r="C980" s="18"/>
      <c r="D980" s="18"/>
      <c r="E980" s="19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9"/>
      <c r="W980" s="5">
        <f t="shared" si="189"/>
        <v>0</v>
      </c>
    </row>
    <row r="981" spans="1:23" x14ac:dyDescent="0.25">
      <c r="A981" s="2" t="str">
        <f t="shared" si="188"/>
        <v/>
      </c>
      <c r="B981" s="18"/>
      <c r="C981" s="18"/>
      <c r="D981" s="18"/>
      <c r="E981" s="19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9"/>
      <c r="W981" s="5">
        <f t="shared" si="189"/>
        <v>0</v>
      </c>
    </row>
    <row r="982" spans="1:23" x14ac:dyDescent="0.25">
      <c r="A982" s="2" t="str">
        <f t="shared" si="188"/>
        <v/>
      </c>
      <c r="B982" s="18"/>
      <c r="C982" s="18"/>
      <c r="D982" s="18"/>
      <c r="E982" s="19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9"/>
      <c r="W982" s="5">
        <f t="shared" si="189"/>
        <v>0</v>
      </c>
    </row>
    <row r="983" spans="1:23" x14ac:dyDescent="0.25">
      <c r="A983" s="2" t="str">
        <f t="shared" si="188"/>
        <v/>
      </c>
      <c r="B983" s="18"/>
      <c r="C983" s="18"/>
      <c r="D983" s="18"/>
      <c r="E983" s="19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9"/>
      <c r="W983" s="5">
        <f t="shared" si="189"/>
        <v>0</v>
      </c>
    </row>
    <row r="984" spans="1:23" x14ac:dyDescent="0.25">
      <c r="A984" s="2" t="str">
        <f t="shared" si="188"/>
        <v/>
      </c>
      <c r="B984" s="18"/>
      <c r="C984" s="18"/>
      <c r="D984" s="18"/>
      <c r="E984" s="19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9"/>
      <c r="W984" s="5">
        <f t="shared" si="189"/>
        <v>0</v>
      </c>
    </row>
    <row r="985" spans="1:23" x14ac:dyDescent="0.25">
      <c r="A985" s="2" t="str">
        <f t="shared" si="188"/>
        <v/>
      </c>
      <c r="B985" s="18"/>
      <c r="C985" s="18"/>
      <c r="D985" s="18"/>
      <c r="E985" s="19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9"/>
      <c r="W985" s="5">
        <f t="shared" si="189"/>
        <v>0</v>
      </c>
    </row>
    <row r="986" spans="1:23" x14ac:dyDescent="0.25">
      <c r="A986" s="2" t="str">
        <f t="shared" si="188"/>
        <v/>
      </c>
      <c r="B986" s="18"/>
      <c r="C986" s="18"/>
      <c r="D986" s="18"/>
      <c r="E986" s="19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9"/>
      <c r="W986" s="5">
        <f t="shared" si="189"/>
        <v>0</v>
      </c>
    </row>
    <row r="987" spans="1:23" x14ac:dyDescent="0.25">
      <c r="A987" s="2" t="str">
        <f t="shared" si="188"/>
        <v/>
      </c>
      <c r="B987" s="18"/>
      <c r="C987" s="18"/>
      <c r="D987" s="18"/>
      <c r="E987" s="19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9"/>
      <c r="W987" s="5">
        <f t="shared" si="189"/>
        <v>0</v>
      </c>
    </row>
    <row r="988" spans="1:23" x14ac:dyDescent="0.25">
      <c r="A988" s="2" t="str">
        <f t="shared" si="188"/>
        <v/>
      </c>
      <c r="B988" s="18"/>
      <c r="C988" s="18"/>
      <c r="D988" s="18"/>
      <c r="E988" s="19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9"/>
      <c r="W988" s="5">
        <f t="shared" si="189"/>
        <v>0</v>
      </c>
    </row>
    <row r="989" spans="1:23" x14ac:dyDescent="0.25">
      <c r="A989" s="2" t="str">
        <f t="shared" si="188"/>
        <v/>
      </c>
      <c r="B989" s="18"/>
      <c r="C989" s="18"/>
      <c r="D989" s="18"/>
      <c r="E989" s="19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9"/>
      <c r="W989" s="5">
        <f t="shared" si="189"/>
        <v>0</v>
      </c>
    </row>
    <row r="990" spans="1:23" x14ac:dyDescent="0.25">
      <c r="A990" s="2" t="str">
        <f t="shared" si="188"/>
        <v/>
      </c>
      <c r="B990" s="18"/>
      <c r="C990" s="18"/>
      <c r="D990" s="18"/>
      <c r="E990" s="19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9"/>
      <c r="W990" s="5">
        <f t="shared" si="189"/>
        <v>0</v>
      </c>
    </row>
    <row r="991" spans="1:23" x14ac:dyDescent="0.25">
      <c r="A991" s="2" t="str">
        <f t="shared" si="188"/>
        <v/>
      </c>
      <c r="B991" s="18"/>
      <c r="C991" s="18"/>
      <c r="D991" s="18"/>
      <c r="E991" s="19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9"/>
      <c r="W991" s="5">
        <f t="shared" si="189"/>
        <v>0</v>
      </c>
    </row>
    <row r="992" spans="1:23" x14ac:dyDescent="0.25">
      <c r="A992" s="2" t="str">
        <f t="shared" si="188"/>
        <v/>
      </c>
      <c r="B992" s="18"/>
      <c r="C992" s="18"/>
      <c r="D992" s="18"/>
      <c r="E992" s="19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9"/>
      <c r="W992" s="5">
        <f t="shared" si="189"/>
        <v>0</v>
      </c>
    </row>
    <row r="993" spans="1:23" x14ac:dyDescent="0.25">
      <c r="A993" s="2" t="str">
        <f t="shared" si="188"/>
        <v/>
      </c>
      <c r="B993" s="18"/>
      <c r="C993" s="18"/>
      <c r="D993" s="18"/>
      <c r="E993" s="19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9"/>
      <c r="W993" s="5">
        <f t="shared" si="189"/>
        <v>0</v>
      </c>
    </row>
    <row r="994" spans="1:23" x14ac:dyDescent="0.25">
      <c r="A994" s="2" t="str">
        <f t="shared" si="188"/>
        <v/>
      </c>
      <c r="B994" s="18"/>
      <c r="C994" s="18"/>
      <c r="D994" s="18"/>
      <c r="E994" s="19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9"/>
      <c r="W994" s="5">
        <f t="shared" si="189"/>
        <v>0</v>
      </c>
    </row>
    <row r="995" spans="1:23" x14ac:dyDescent="0.25">
      <c r="A995" s="2" t="str">
        <f t="shared" si="188"/>
        <v/>
      </c>
      <c r="B995" s="18"/>
      <c r="C995" s="18"/>
      <c r="D995" s="18"/>
      <c r="E995" s="19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9"/>
      <c r="W995" s="5">
        <f t="shared" si="189"/>
        <v>0</v>
      </c>
    </row>
    <row r="996" spans="1:23" x14ac:dyDescent="0.25">
      <c r="A996" s="2" t="str">
        <f t="shared" si="188"/>
        <v/>
      </c>
      <c r="B996" s="18"/>
      <c r="C996" s="18"/>
      <c r="D996" s="18"/>
      <c r="E996" s="19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9"/>
      <c r="W996" s="5">
        <f t="shared" si="189"/>
        <v>0</v>
      </c>
    </row>
    <row r="997" spans="1:23" x14ac:dyDescent="0.25">
      <c r="A997" s="2" t="str">
        <f t="shared" si="188"/>
        <v/>
      </c>
      <c r="B997" s="18"/>
      <c r="C997" s="18"/>
      <c r="D997" s="18"/>
      <c r="E997" s="19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9"/>
      <c r="W997" s="5">
        <f t="shared" si="189"/>
        <v>0</v>
      </c>
    </row>
    <row r="998" spans="1:23" x14ac:dyDescent="0.25">
      <c r="A998" s="2" t="str">
        <f t="shared" si="188"/>
        <v/>
      </c>
      <c r="B998" s="18"/>
      <c r="C998" s="18"/>
      <c r="D998" s="18"/>
      <c r="E998" s="19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9"/>
      <c r="W998" s="5">
        <f t="shared" si="189"/>
        <v>0</v>
      </c>
    </row>
    <row r="999" spans="1:23" x14ac:dyDescent="0.25">
      <c r="A999" s="2" t="str">
        <f t="shared" si="188"/>
        <v/>
      </c>
      <c r="B999" s="18"/>
      <c r="C999" s="18"/>
      <c r="D999" s="18"/>
      <c r="E999" s="19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9"/>
      <c r="W999" s="5">
        <f t="shared" si="189"/>
        <v>0</v>
      </c>
    </row>
    <row r="1000" spans="1:23" ht="16.5" thickBot="1" x14ac:dyDescent="0.3">
      <c r="A1000" s="6" t="str">
        <f t="shared" si="188"/>
        <v/>
      </c>
      <c r="B1000" s="18"/>
      <c r="C1000" s="18"/>
      <c r="D1000" s="18"/>
      <c r="E1000" s="19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9"/>
      <c r="W1000" s="8">
        <f t="shared" si="189"/>
        <v>0</v>
      </c>
    </row>
  </sheetData>
  <sheetProtection formatCells="0" formatRows="0" selectLockedCells="1"/>
  <autoFilter ref="A1:AY1000"/>
  <sortState ref="B2:W348">
    <sortCondition descending="1" ref="W2:W348"/>
  </sortState>
  <conditionalFormatting sqref="E359:V1000 E2:V334">
    <cfRule type="cellIs" dxfId="64" priority="63" operator="equal">
      <formula>""</formula>
    </cfRule>
  </conditionalFormatting>
  <conditionalFormatting sqref="B1:B261 B281 B285:B334 B359:B1048576">
    <cfRule type="containsText" dxfId="63" priority="62" operator="containsText" text="Тула">
      <formula>NOT(ISERROR(SEARCH("Тула",B1)))</formula>
    </cfRule>
  </conditionalFormatting>
  <conditionalFormatting sqref="B262">
    <cfRule type="containsText" dxfId="62" priority="61" operator="containsText" text="Тула">
      <formula>NOT(ISERROR(SEARCH("Тула",B262)))</formula>
    </cfRule>
  </conditionalFormatting>
  <conditionalFormatting sqref="B263">
    <cfRule type="containsText" dxfId="61" priority="60" operator="containsText" text="Тула">
      <formula>NOT(ISERROR(SEARCH("Тула",B263)))</formula>
    </cfRule>
  </conditionalFormatting>
  <conditionalFormatting sqref="B264">
    <cfRule type="containsText" dxfId="60" priority="59" operator="containsText" text="Тула">
      <formula>NOT(ISERROR(SEARCH("Тула",B264)))</formula>
    </cfRule>
  </conditionalFormatting>
  <conditionalFormatting sqref="B265">
    <cfRule type="containsText" dxfId="59" priority="58" operator="containsText" text="Тула">
      <formula>NOT(ISERROR(SEARCH("Тула",B265)))</formula>
    </cfRule>
  </conditionalFormatting>
  <conditionalFormatting sqref="B266">
    <cfRule type="containsText" dxfId="58" priority="57" operator="containsText" text="Тула">
      <formula>NOT(ISERROR(SEARCH("Тула",B266)))</formula>
    </cfRule>
  </conditionalFormatting>
  <conditionalFormatting sqref="B267">
    <cfRule type="containsText" dxfId="57" priority="56" operator="containsText" text="Тула">
      <formula>NOT(ISERROR(SEARCH("Тула",B267)))</formula>
    </cfRule>
  </conditionalFormatting>
  <conditionalFormatting sqref="B268">
    <cfRule type="containsText" dxfId="56" priority="55" operator="containsText" text="Тула">
      <formula>NOT(ISERROR(SEARCH("Тула",B268)))</formula>
    </cfRule>
  </conditionalFormatting>
  <conditionalFormatting sqref="B269">
    <cfRule type="containsText" dxfId="55" priority="54" operator="containsText" text="Тула">
      <formula>NOT(ISERROR(SEARCH("Тула",B269)))</formula>
    </cfRule>
  </conditionalFormatting>
  <conditionalFormatting sqref="B270">
    <cfRule type="containsText" dxfId="54" priority="53" operator="containsText" text="Тула">
      <formula>NOT(ISERROR(SEARCH("Тула",B270)))</formula>
    </cfRule>
  </conditionalFormatting>
  <conditionalFormatting sqref="B271">
    <cfRule type="containsText" dxfId="53" priority="52" operator="containsText" text="Тула">
      <formula>NOT(ISERROR(SEARCH("Тула",B271)))</formula>
    </cfRule>
  </conditionalFormatting>
  <conditionalFormatting sqref="B272">
    <cfRule type="containsText" dxfId="52" priority="51" operator="containsText" text="Тула">
      <formula>NOT(ISERROR(SEARCH("Тула",B272)))</formula>
    </cfRule>
  </conditionalFormatting>
  <conditionalFormatting sqref="B273">
    <cfRule type="containsText" dxfId="51" priority="50" operator="containsText" text="Тула">
      <formula>NOT(ISERROR(SEARCH("Тула",B273)))</formula>
    </cfRule>
  </conditionalFormatting>
  <conditionalFormatting sqref="B274">
    <cfRule type="containsText" dxfId="50" priority="49" operator="containsText" text="Тула">
      <formula>NOT(ISERROR(SEARCH("Тула",B274)))</formula>
    </cfRule>
  </conditionalFormatting>
  <conditionalFormatting sqref="B275">
    <cfRule type="containsText" dxfId="49" priority="48" operator="containsText" text="Тула">
      <formula>NOT(ISERROR(SEARCH("Тула",B275)))</formula>
    </cfRule>
  </conditionalFormatting>
  <conditionalFormatting sqref="B276">
    <cfRule type="containsText" dxfId="48" priority="47" operator="containsText" text="Тула">
      <formula>NOT(ISERROR(SEARCH("Тула",B276)))</formula>
    </cfRule>
  </conditionalFormatting>
  <conditionalFormatting sqref="B277">
    <cfRule type="containsText" dxfId="47" priority="46" operator="containsText" text="Тула">
      <formula>NOT(ISERROR(SEARCH("Тула",B277)))</formula>
    </cfRule>
  </conditionalFormatting>
  <conditionalFormatting sqref="B278">
    <cfRule type="containsText" dxfId="46" priority="45" operator="containsText" text="Тула">
      <formula>NOT(ISERROR(SEARCH("Тула",B278)))</formula>
    </cfRule>
  </conditionalFormatting>
  <conditionalFormatting sqref="B279">
    <cfRule type="containsText" dxfId="45" priority="44" operator="containsText" text="Тула">
      <formula>NOT(ISERROR(SEARCH("Тула",B279)))</formula>
    </cfRule>
  </conditionalFormatting>
  <conditionalFormatting sqref="B280">
    <cfRule type="containsText" dxfId="44" priority="43" operator="containsText" text="Тула">
      <formula>NOT(ISERROR(SEARCH("Тула",B280)))</formula>
    </cfRule>
  </conditionalFormatting>
  <conditionalFormatting sqref="B282">
    <cfRule type="containsText" dxfId="43" priority="42" operator="containsText" text="Тула">
      <formula>NOT(ISERROR(SEARCH("Тула",B282)))</formula>
    </cfRule>
  </conditionalFormatting>
  <conditionalFormatting sqref="B283">
    <cfRule type="containsText" dxfId="42" priority="41" operator="containsText" text="Тула">
      <formula>NOT(ISERROR(SEARCH("Тула",B283)))</formula>
    </cfRule>
  </conditionalFormatting>
  <conditionalFormatting sqref="B284">
    <cfRule type="containsText" dxfId="41" priority="40" operator="containsText" text="Тула">
      <formula>NOT(ISERROR(SEARCH("Тула",B284)))</formula>
    </cfRule>
  </conditionalFormatting>
  <conditionalFormatting sqref="D1:D334 D359:D1048576">
    <cfRule type="duplicateValues" dxfId="40" priority="39"/>
  </conditionalFormatting>
  <conditionalFormatting sqref="E335:V348">
    <cfRule type="cellIs" dxfId="39" priority="38" operator="equal">
      <formula>""</formula>
    </cfRule>
  </conditionalFormatting>
  <conditionalFormatting sqref="B335 B344:B348">
    <cfRule type="containsText" dxfId="38" priority="37" operator="containsText" text="Тула">
      <formula>NOT(ISERROR(SEARCH("Тула",B335)))</formula>
    </cfRule>
  </conditionalFormatting>
  <conditionalFormatting sqref="D335 D344:D348">
    <cfRule type="duplicateValues" dxfId="37" priority="36"/>
  </conditionalFormatting>
  <conditionalFormatting sqref="B336">
    <cfRule type="containsText" dxfId="36" priority="35" operator="containsText" text="Тула">
      <formula>NOT(ISERROR(SEARCH("Тула",B336)))</formula>
    </cfRule>
  </conditionalFormatting>
  <conditionalFormatting sqref="D336">
    <cfRule type="duplicateValues" dxfId="35" priority="34"/>
  </conditionalFormatting>
  <conditionalFormatting sqref="B337">
    <cfRule type="containsText" dxfId="34" priority="33" operator="containsText" text="Тула">
      <formula>NOT(ISERROR(SEARCH("Тула",B337)))</formula>
    </cfRule>
  </conditionalFormatting>
  <conditionalFormatting sqref="D337">
    <cfRule type="duplicateValues" dxfId="33" priority="32"/>
  </conditionalFormatting>
  <conditionalFormatting sqref="B338">
    <cfRule type="containsText" dxfId="32" priority="31" operator="containsText" text="Тула">
      <formula>NOT(ISERROR(SEARCH("Тула",B338)))</formula>
    </cfRule>
  </conditionalFormatting>
  <conditionalFormatting sqref="D338">
    <cfRule type="duplicateValues" dxfId="31" priority="30"/>
  </conditionalFormatting>
  <conditionalFormatting sqref="B339">
    <cfRule type="containsText" dxfId="30" priority="29" operator="containsText" text="Тула">
      <formula>NOT(ISERROR(SEARCH("Тула",B339)))</formula>
    </cfRule>
  </conditionalFormatting>
  <conditionalFormatting sqref="D339">
    <cfRule type="duplicateValues" dxfId="29" priority="28"/>
  </conditionalFormatting>
  <conditionalFormatting sqref="B340">
    <cfRule type="containsText" dxfId="28" priority="27" operator="containsText" text="Тула">
      <formula>NOT(ISERROR(SEARCH("Тула",B340)))</formula>
    </cfRule>
  </conditionalFormatting>
  <conditionalFormatting sqref="D340">
    <cfRule type="duplicateValues" dxfId="27" priority="26"/>
  </conditionalFormatting>
  <conditionalFormatting sqref="B341">
    <cfRule type="containsText" dxfId="26" priority="25" operator="containsText" text="Тула">
      <formula>NOT(ISERROR(SEARCH("Тула",B341)))</formula>
    </cfRule>
  </conditionalFormatting>
  <conditionalFormatting sqref="D341">
    <cfRule type="duplicateValues" dxfId="25" priority="24"/>
  </conditionalFormatting>
  <conditionalFormatting sqref="B342">
    <cfRule type="containsText" dxfId="24" priority="23" operator="containsText" text="Тула">
      <formula>NOT(ISERROR(SEARCH("Тула",B342)))</formula>
    </cfRule>
  </conditionalFormatting>
  <conditionalFormatting sqref="D342">
    <cfRule type="duplicateValues" dxfId="23" priority="22"/>
  </conditionalFormatting>
  <conditionalFormatting sqref="B343">
    <cfRule type="containsText" dxfId="22" priority="21" operator="containsText" text="Тула">
      <formula>NOT(ISERROR(SEARCH("Тула",B343)))</formula>
    </cfRule>
  </conditionalFormatting>
  <conditionalFormatting sqref="D343">
    <cfRule type="duplicateValues" dxfId="21" priority="20"/>
  </conditionalFormatting>
  <conditionalFormatting sqref="E349:V358">
    <cfRule type="cellIs" dxfId="20" priority="19" operator="equal">
      <formula>""</formula>
    </cfRule>
  </conditionalFormatting>
  <conditionalFormatting sqref="B349 B358">
    <cfRule type="containsText" dxfId="19" priority="18" operator="containsText" text="Тула">
      <formula>NOT(ISERROR(SEARCH("Тула",B349)))</formula>
    </cfRule>
  </conditionalFormatting>
  <conditionalFormatting sqref="D349 D358">
    <cfRule type="duplicateValues" dxfId="18" priority="17"/>
  </conditionalFormatting>
  <conditionalFormatting sqref="B350">
    <cfRule type="containsText" dxfId="17" priority="16" operator="containsText" text="Тула">
      <formula>NOT(ISERROR(SEARCH("Тула",B350)))</formula>
    </cfRule>
  </conditionalFormatting>
  <conditionalFormatting sqref="D350">
    <cfRule type="duplicateValues" dxfId="16" priority="15"/>
  </conditionalFormatting>
  <conditionalFormatting sqref="B351">
    <cfRule type="containsText" dxfId="15" priority="14" operator="containsText" text="Тула">
      <formula>NOT(ISERROR(SEARCH("Тула",B351)))</formula>
    </cfRule>
  </conditionalFormatting>
  <conditionalFormatting sqref="D351">
    <cfRule type="duplicateValues" dxfId="14" priority="13"/>
  </conditionalFormatting>
  <conditionalFormatting sqref="B352">
    <cfRule type="containsText" dxfId="13" priority="12" operator="containsText" text="Тула">
      <formula>NOT(ISERROR(SEARCH("Тула",B352)))</formula>
    </cfRule>
  </conditionalFormatting>
  <conditionalFormatting sqref="D352">
    <cfRule type="duplicateValues" dxfId="12" priority="11"/>
  </conditionalFormatting>
  <conditionalFormatting sqref="B353">
    <cfRule type="containsText" dxfId="11" priority="10" operator="containsText" text="Тула">
      <formula>NOT(ISERROR(SEARCH("Тула",B353)))</formula>
    </cfRule>
  </conditionalFormatting>
  <conditionalFormatting sqref="D353">
    <cfRule type="duplicateValues" dxfId="10" priority="9"/>
  </conditionalFormatting>
  <conditionalFormatting sqref="B354">
    <cfRule type="containsText" dxfId="9" priority="8" operator="containsText" text="Тула">
      <formula>NOT(ISERROR(SEARCH("Тула",B354)))</formula>
    </cfRule>
  </conditionalFormatting>
  <conditionalFormatting sqref="D354">
    <cfRule type="duplicateValues" dxfId="8" priority="7"/>
  </conditionalFormatting>
  <conditionalFormatting sqref="B355">
    <cfRule type="containsText" dxfId="7" priority="6" operator="containsText" text="Тула">
      <formula>NOT(ISERROR(SEARCH("Тула",B355)))</formula>
    </cfRule>
  </conditionalFormatting>
  <conditionalFormatting sqref="D355">
    <cfRule type="duplicateValues" dxfId="6" priority="5"/>
  </conditionalFormatting>
  <conditionalFormatting sqref="B356">
    <cfRule type="containsText" dxfId="5" priority="4" operator="containsText" text="Тула">
      <formula>NOT(ISERROR(SEARCH("Тула",B356)))</formula>
    </cfRule>
  </conditionalFormatting>
  <conditionalFormatting sqref="D356">
    <cfRule type="duplicateValues" dxfId="4" priority="3"/>
  </conditionalFormatting>
  <conditionalFormatting sqref="B357">
    <cfRule type="containsText" dxfId="3" priority="2" operator="containsText" text="Тула">
      <formula>NOT(ISERROR(SEARCH("Тула",B357)))</formula>
    </cfRule>
  </conditionalFormatting>
  <conditionalFormatting sqref="D35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zoomScaleNormal="100" workbookViewId="0">
      <selection activeCell="A2" sqref="A2"/>
    </sheetView>
  </sheetViews>
  <sheetFormatPr defaultRowHeight="15.75" x14ac:dyDescent="0.25"/>
  <cols>
    <col min="1" max="1" width="21.625" customWidth="1"/>
    <col min="3" max="3" width="17.75" customWidth="1"/>
    <col min="5" max="5" width="38.75" customWidth="1"/>
    <col min="6" max="6" width="10.875" customWidth="1"/>
  </cols>
  <sheetData>
    <row r="2" spans="1:5" ht="48" thickBot="1" x14ac:dyDescent="0.3">
      <c r="B2" s="17" t="s">
        <v>1751</v>
      </c>
      <c r="C2" s="17" t="s">
        <v>1752</v>
      </c>
      <c r="D2" s="110" t="s">
        <v>1753</v>
      </c>
      <c r="E2" s="110"/>
    </row>
    <row r="3" spans="1:5" x14ac:dyDescent="0.25">
      <c r="A3" s="116" t="s">
        <v>1754</v>
      </c>
      <c r="B3" s="120">
        <f>SUM(Село!$X$646,Город!$X$365)</f>
        <v>28</v>
      </c>
      <c r="C3" s="120">
        <v>28</v>
      </c>
      <c r="D3">
        <f t="shared" ref="D3:D29" si="0">B3-C3</f>
        <v>0</v>
      </c>
    </row>
    <row r="4" spans="1:5" x14ac:dyDescent="0.25">
      <c r="A4" s="117" t="s">
        <v>1755</v>
      </c>
      <c r="B4" s="120">
        <f>SUM(Село!$Y$646,Город!$Y$365)</f>
        <v>33</v>
      </c>
      <c r="C4" s="120">
        <v>33</v>
      </c>
      <c r="D4">
        <f t="shared" si="0"/>
        <v>0</v>
      </c>
    </row>
    <row r="5" spans="1:5" x14ac:dyDescent="0.25">
      <c r="A5" s="117" t="s">
        <v>1756</v>
      </c>
      <c r="B5" s="120">
        <f>SUM(Село!$Z$646,Город!$Z$365)</f>
        <v>12</v>
      </c>
      <c r="C5" s="120">
        <v>12</v>
      </c>
      <c r="D5">
        <f t="shared" si="0"/>
        <v>0</v>
      </c>
    </row>
    <row r="6" spans="1:5" x14ac:dyDescent="0.25">
      <c r="A6" s="117" t="s">
        <v>507</v>
      </c>
      <c r="B6" s="120">
        <f>SUM(Село!$AA$646,Город!$AA$365)</f>
        <v>22</v>
      </c>
      <c r="C6" s="120">
        <v>22</v>
      </c>
      <c r="D6">
        <f t="shared" si="0"/>
        <v>0</v>
      </c>
    </row>
    <row r="7" spans="1:5" x14ac:dyDescent="0.25">
      <c r="A7" s="117" t="s">
        <v>1757</v>
      </c>
      <c r="B7" s="120">
        <f>SUM(Село!$AB$646,Город!$AB$365)</f>
        <v>20</v>
      </c>
      <c r="C7" s="120">
        <v>20</v>
      </c>
      <c r="D7">
        <f t="shared" si="0"/>
        <v>0</v>
      </c>
    </row>
    <row r="8" spans="1:5" x14ac:dyDescent="0.25">
      <c r="A8" s="117" t="s">
        <v>1758</v>
      </c>
      <c r="B8" s="120">
        <f>SUM(Село!$AC$646,Город!$AC$365)</f>
        <v>24</v>
      </c>
      <c r="C8" s="120">
        <v>24</v>
      </c>
      <c r="D8">
        <f t="shared" si="0"/>
        <v>0</v>
      </c>
    </row>
    <row r="9" spans="1:5" x14ac:dyDescent="0.25">
      <c r="A9" s="118" t="s">
        <v>1759</v>
      </c>
      <c r="B9" s="120">
        <f>SUM(Село!$AD$646,Город!$AD$365)</f>
        <v>22</v>
      </c>
      <c r="C9" s="120">
        <v>22</v>
      </c>
      <c r="D9">
        <f t="shared" si="0"/>
        <v>0</v>
      </c>
    </row>
    <row r="10" spans="1:5" x14ac:dyDescent="0.25">
      <c r="A10" s="117" t="s">
        <v>1760</v>
      </c>
      <c r="B10" s="120">
        <f>SUM(Село!$AE$646,Город!$AE$365)</f>
        <v>3</v>
      </c>
      <c r="C10" s="120">
        <v>3</v>
      </c>
      <c r="D10">
        <f t="shared" si="0"/>
        <v>0</v>
      </c>
    </row>
    <row r="11" spans="1:5" x14ac:dyDescent="0.25">
      <c r="A11" s="117" t="s">
        <v>1761</v>
      </c>
      <c r="B11" s="120">
        <f>SUM(Село!$AF$646,Город!$AF$365)</f>
        <v>22</v>
      </c>
      <c r="C11" s="120">
        <v>22</v>
      </c>
      <c r="D11">
        <f t="shared" si="0"/>
        <v>0</v>
      </c>
    </row>
    <row r="12" spans="1:5" x14ac:dyDescent="0.25">
      <c r="A12" s="117" t="s">
        <v>1762</v>
      </c>
      <c r="B12" s="120">
        <f>SUM(Село!$AG$646,Город!$AG$365)</f>
        <v>22</v>
      </c>
      <c r="C12" s="120">
        <v>22</v>
      </c>
      <c r="D12">
        <f t="shared" si="0"/>
        <v>0</v>
      </c>
    </row>
    <row r="13" spans="1:5" x14ac:dyDescent="0.25">
      <c r="A13" s="117" t="s">
        <v>1763</v>
      </c>
      <c r="B13" s="120">
        <f>SUM(Село!$AH$646,Город!$AH$365)</f>
        <v>7</v>
      </c>
      <c r="C13" s="120">
        <v>7</v>
      </c>
      <c r="D13">
        <f t="shared" si="0"/>
        <v>0</v>
      </c>
    </row>
    <row r="14" spans="1:5" x14ac:dyDescent="0.25">
      <c r="A14" s="117" t="s">
        <v>1764</v>
      </c>
      <c r="B14" s="120">
        <f>SUM(Село!$AI$646,Город!$AI$365)</f>
        <v>25</v>
      </c>
      <c r="C14" s="120">
        <v>25</v>
      </c>
      <c r="D14">
        <f t="shared" si="0"/>
        <v>0</v>
      </c>
    </row>
    <row r="15" spans="1:5" x14ac:dyDescent="0.25">
      <c r="A15" s="117" t="s">
        <v>1765</v>
      </c>
      <c r="B15" s="120">
        <f>SUM(Село!$AJ$646,Город!$AJ$365)</f>
        <v>45</v>
      </c>
      <c r="C15" s="120">
        <v>45</v>
      </c>
      <c r="D15">
        <f t="shared" si="0"/>
        <v>0</v>
      </c>
    </row>
    <row r="16" spans="1:5" x14ac:dyDescent="0.25">
      <c r="A16" s="117" t="s">
        <v>1766</v>
      </c>
      <c r="B16" s="120">
        <f>SUM(Село!$AK$646,Город!$AK$365)</f>
        <v>6</v>
      </c>
      <c r="C16" s="120">
        <v>6</v>
      </c>
      <c r="D16">
        <f t="shared" si="0"/>
        <v>0</v>
      </c>
    </row>
    <row r="17" spans="1:4" x14ac:dyDescent="0.25">
      <c r="A17" s="117" t="s">
        <v>1767</v>
      </c>
      <c r="B17" s="120">
        <f>SUM(Село!$AL$646,Город!$AL$365)</f>
        <v>146</v>
      </c>
      <c r="C17" s="120">
        <v>146</v>
      </c>
      <c r="D17">
        <f t="shared" si="0"/>
        <v>0</v>
      </c>
    </row>
    <row r="18" spans="1:4" x14ac:dyDescent="0.25">
      <c r="A18" s="118" t="s">
        <v>1768</v>
      </c>
      <c r="B18" s="120">
        <f>SUM(Село!$AM$646,Город!$AM$365)</f>
        <v>1</v>
      </c>
      <c r="C18" s="120">
        <v>1</v>
      </c>
      <c r="D18">
        <f t="shared" si="0"/>
        <v>0</v>
      </c>
    </row>
    <row r="19" spans="1:4" x14ac:dyDescent="0.25">
      <c r="A19" s="118" t="s">
        <v>1769</v>
      </c>
      <c r="B19" s="120">
        <f>SUM(Село!$AN$646,Город!$AN$365)</f>
        <v>80</v>
      </c>
      <c r="C19" s="120">
        <v>80</v>
      </c>
      <c r="D19">
        <f t="shared" si="0"/>
        <v>0</v>
      </c>
    </row>
    <row r="20" spans="1:4" x14ac:dyDescent="0.25">
      <c r="A20" s="117" t="s">
        <v>1770</v>
      </c>
      <c r="B20" s="120">
        <f>SUM(Село!$AO$646,Город!$AO$365)</f>
        <v>4</v>
      </c>
      <c r="C20" s="120">
        <v>4</v>
      </c>
      <c r="D20">
        <f t="shared" si="0"/>
        <v>0</v>
      </c>
    </row>
    <row r="21" spans="1:4" x14ac:dyDescent="0.25">
      <c r="A21" s="117" t="s">
        <v>1771</v>
      </c>
      <c r="B21" s="120">
        <f>SUM(Село!$AP$646,Город!$AP$365)</f>
        <v>63</v>
      </c>
      <c r="C21" s="120">
        <v>63</v>
      </c>
      <c r="D21">
        <f t="shared" si="0"/>
        <v>0</v>
      </c>
    </row>
    <row r="22" spans="1:4" x14ac:dyDescent="0.25">
      <c r="A22" s="118" t="s">
        <v>1772</v>
      </c>
      <c r="B22" s="120">
        <f>SUM(Село!$AQ$646,Город!$AQ$365)</f>
        <v>4</v>
      </c>
      <c r="C22" s="120">
        <v>4</v>
      </c>
      <c r="D22">
        <f t="shared" si="0"/>
        <v>0</v>
      </c>
    </row>
    <row r="23" spans="1:4" x14ac:dyDescent="0.25">
      <c r="A23" s="117" t="s">
        <v>1773</v>
      </c>
      <c r="B23" s="120">
        <f>SUM(Село!$AR$646,Город!$AR$365)</f>
        <v>38</v>
      </c>
      <c r="C23" s="120">
        <v>38</v>
      </c>
      <c r="D23">
        <f t="shared" si="0"/>
        <v>0</v>
      </c>
    </row>
    <row r="24" spans="1:4" x14ac:dyDescent="0.25">
      <c r="A24" s="117" t="s">
        <v>1774</v>
      </c>
      <c r="B24" s="120">
        <f>SUM(Село!$AS$646,Город!$AS$365)</f>
        <v>15</v>
      </c>
      <c r="C24" s="120">
        <v>15</v>
      </c>
      <c r="D24">
        <f t="shared" si="0"/>
        <v>0</v>
      </c>
    </row>
    <row r="25" spans="1:4" x14ac:dyDescent="0.25">
      <c r="A25" s="117" t="s">
        <v>1775</v>
      </c>
      <c r="B25" s="120">
        <f>SUM(Село!$AT$646,Город!$AT$365)</f>
        <v>28</v>
      </c>
      <c r="C25" s="120">
        <v>28</v>
      </c>
      <c r="D25">
        <f t="shared" si="0"/>
        <v>0</v>
      </c>
    </row>
    <row r="26" spans="1:4" x14ac:dyDescent="0.25">
      <c r="A26" s="117" t="s">
        <v>1776</v>
      </c>
      <c r="B26" s="120">
        <f>SUM(Село!$AU$646,Город!$AU$365)</f>
        <v>50</v>
      </c>
      <c r="C26" s="120">
        <v>50</v>
      </c>
      <c r="D26">
        <f t="shared" si="0"/>
        <v>0</v>
      </c>
    </row>
    <row r="27" spans="1:4" x14ac:dyDescent="0.25">
      <c r="A27" s="117" t="s">
        <v>1777</v>
      </c>
      <c r="B27" s="120">
        <f>SUM(Село!$AV$646,Город!$AV$365)</f>
        <v>47</v>
      </c>
      <c r="C27" s="120">
        <v>47</v>
      </c>
      <c r="D27">
        <f t="shared" si="0"/>
        <v>0</v>
      </c>
    </row>
    <row r="28" spans="1:4" x14ac:dyDescent="0.25">
      <c r="A28" s="117" t="s">
        <v>1778</v>
      </c>
      <c r="B28" s="120">
        <f>SUM(Село!$AW$646,Город!$AW$365)</f>
        <v>34</v>
      </c>
      <c r="C28" s="120">
        <v>34</v>
      </c>
      <c r="D28">
        <f t="shared" si="0"/>
        <v>0</v>
      </c>
    </row>
    <row r="29" spans="1:4" ht="16.5" thickBot="1" x14ac:dyDescent="0.3">
      <c r="A29" s="119" t="s">
        <v>1779</v>
      </c>
      <c r="B29" s="120">
        <f>SUM(Село!$AX$646,Город!$AX$365)</f>
        <v>197</v>
      </c>
      <c r="C29" s="120">
        <v>197</v>
      </c>
      <c r="D29">
        <f t="shared" si="0"/>
        <v>0</v>
      </c>
    </row>
    <row r="31" spans="1:4" x14ac:dyDescent="0.25">
      <c r="A31" s="111" t="s">
        <v>1780</v>
      </c>
      <c r="B31" s="112">
        <f>SUM(B3:B29)</f>
        <v>998</v>
      </c>
      <c r="C31" s="112">
        <f>SUM(C3:C29)</f>
        <v>998</v>
      </c>
    </row>
    <row r="32" spans="1:4" x14ac:dyDescent="0.25">
      <c r="D32" s="94"/>
    </row>
    <row r="33" spans="4:4" x14ac:dyDescent="0.25">
      <c r="D33" s="94"/>
    </row>
  </sheetData>
  <sheetProtection password="EE62" sheet="1" objects="1" scenarios="1" formatCells="0" formatRows="0" selectLockedCells="1"/>
  <conditionalFormatting sqref="D3:D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Село</vt:lpstr>
      <vt:lpstr>Город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Михаил Юрьевич</dc:creator>
  <cp:lastModifiedBy>Анна Щепетева</cp:lastModifiedBy>
  <dcterms:created xsi:type="dcterms:W3CDTF">2013-10-22T07:19:28Z</dcterms:created>
  <dcterms:modified xsi:type="dcterms:W3CDTF">2013-10-31T10:30:26Z</dcterms:modified>
</cp:coreProperties>
</file>